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ihan Tian\Desktop\"/>
    </mc:Choice>
  </mc:AlternateContent>
  <bookViews>
    <workbookView windowWidth="27945" windowHeight="12780"/>
  </bookViews>
  <sheets>
    <sheet name="收入支出总表（刘泽统一填写）" sheetId="11" r:id="rId1"/>
    <sheet name="支出明细表（报销人填写）" sheetId="5" r:id="rId2"/>
    <sheet name="收入明细表（报销人或项目负责人填写）" sheetId="6" r:id="rId3"/>
    <sheet name="填写参考" sheetId="13" r:id="rId4"/>
  </sheets>
  <definedNames>
    <definedName name="_xlnm._FilterDatabase" localSheetId="1" hidden="1">'支出明细表（报销人填写）'!$A$1:$H$14</definedName>
    <definedName name="_xlnm.Print_Titles" localSheetId="1">'支出明细表（报销人填写）'!$4:$4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<sst xmlns="http://schemas.openxmlformats.org/spreadsheetml/2006/main" count="170" uniqueCount="135">
  <si>
    <t>海南热带海洋学院财务信息公开收入支出总表</t>
  </si>
  <si>
    <t>单位（盖章）：国际学院</t>
  </si>
  <si>
    <t>时间：2026年8月</t>
  </si>
  <si>
    <t>序号</t>
  </si>
  <si>
    <t>项目名称</t>
  </si>
  <si>
    <t>事项</t>
  </si>
  <si>
    <t>上年结余数</t>
  </si>
  <si>
    <t>本年预算数</t>
  </si>
  <si>
    <t>预算调整数</t>
  </si>
  <si>
    <t>本月收入</t>
  </si>
  <si>
    <t>本年累计收入</t>
  </si>
  <si>
    <t>本月支出</t>
  </si>
  <si>
    <t>本年累计支出</t>
  </si>
  <si>
    <t>本年结余</t>
  </si>
  <si>
    <t>切块经费</t>
  </si>
  <si>
    <t>切块经费（2025年2月下达）</t>
  </si>
  <si>
    <t>公用经费（中外合作办学项目）</t>
  </si>
  <si>
    <t>公用经费（中外合作办学项目）（2025年5月下达）</t>
  </si>
  <si>
    <t>实习见习经费卡</t>
  </si>
  <si>
    <t>实习见习经费卡（2025年5月下达）</t>
  </si>
  <si>
    <t>切块经费（2026年3月下达）</t>
  </si>
  <si>
    <t>教育合作与交流发展项目</t>
  </si>
  <si>
    <t>来琼留学生省政府奖学金（2026年3月下达）</t>
  </si>
  <si>
    <t>实习见习经费卡（2026年4月下达）</t>
  </si>
  <si>
    <t>公用经费（中外合作办学项目）（2026年5月下达）</t>
  </si>
  <si>
    <t>来华留学生高质量招生与培养监控</t>
  </si>
  <si>
    <t>来华留学生高质量招生与培养监控（2026年5月下达）</t>
  </si>
  <si>
    <t>“一院一省”招生专项</t>
  </si>
  <si>
    <t>“一院一省”招生专项（2026年5+7月下达）</t>
  </si>
  <si>
    <t>教学/科研</t>
  </si>
  <si>
    <t>“一带一路”视域中重大工程承包企业海外社会责任决策模式研究（马力）（2024年9月）</t>
  </si>
  <si>
    <t>以制度型开放促进海南自贸港高水平开放的风险治理机制研究（马力，2025年10月）</t>
  </si>
  <si>
    <t>2025年校级人才科研启动项目经费-重大工程承包商社会责任异化同群效应研究（马力，7月2日）</t>
  </si>
  <si>
    <t>海南省高等学校教育教学改革研究项目-大学生创新创业素质对创新创业行为决策的影响及对策研究（马力，26年1月下达+4月下达）</t>
  </si>
  <si>
    <t>支持地方高校改革发展-高等学校教育教学改革研究项目-大学生创新创业素质对创新创业行为决策的影响及对策研究（马力）（2026年5月经费下达）</t>
  </si>
  <si>
    <t>支持地方高校改革发展-2026年度校级教育教学改革研究与实践项目-融入课程思政的《科技与工程伦理》通识课程建设（马力）（2026年5月经费下达）</t>
  </si>
  <si>
    <t>教育与科学研究——“双碳”引领推动海南省文旅业绿色转型实践研究——数绿协同的视角（马力）（2026年8月经费下达）</t>
  </si>
  <si>
    <t>基于产业结构调整的高等学校专业动态调整机制的研究（鲁晓丽）（2026年4月下达）</t>
  </si>
  <si>
    <t>海南省高等学校教育教学改革研究项目-基于产业结构调整的高等学校专业动态调整机制的研究（鲁晓丽，2026年5月下达）</t>
  </si>
  <si>
    <t>支持地方高校改革发展（国库-中央专项）-25年业务待报账 - 基于产业结构调整的高等学校专业动态调整机制的研究（鲁晓丽）</t>
  </si>
  <si>
    <t>少数民族非遗文化符号表征与传播研究（戈秀兰,2025年5月下达）</t>
  </si>
  <si>
    <t>2025校企合作共建课程与课程思政示范课程项目-旅游接待业（戈秀兰，6月17日）+（2025年9月下达）</t>
  </si>
  <si>
    <t>2025年校级教改项目-基于新文科理念的“旅游管理+英语”155496高素质复合型人才培养创新与实践（戈秀兰，6月6日）</t>
  </si>
  <si>
    <t>高等学校科研资助-海南自贸港建设背景下应用型本科高校现代产业学院建设的研究与实践（戈秀兰）（2026年4月经费下达）</t>
  </si>
  <si>
    <t>支持地方高校改革发展-高等学校教育教学改革研究项目-海南自贸港建设背景下应用型本科高校现代产业学院建设的研究与实践（戈秀兰）（2026年5月+6月经费下达）</t>
  </si>
  <si>
    <t>支持地方高校改革发展（国库-中央专项）-25年业务待报账 - 2025年度校级教育教学改革研究与实践项目——基于新文科理念的旅游管理+英语155496高素质复合型人才培养创新与实践（戈秀兰）（2026年6月经费下达）</t>
  </si>
  <si>
    <t>支持地方高校改革发展（国库-中央专项）- 25年业务待报账-高等学校教育教学改革研究项目——海南自贸港建设背景下应用型本科高校现代产业学院建设的研究与实践（戈秀兰）（2026年6月经费下达）</t>
  </si>
  <si>
    <t>国家自贸港背景下海南入境旅游业态演化与治理创新研究（张睿，2025年5月下达）</t>
  </si>
  <si>
    <t>2025年校级教学成果培育项目及申报项目-旅游目的地管理（双语）（张睿，6月18日）</t>
  </si>
  <si>
    <t>智媒时代海南自由贸易港“讲好中国故事”的传播实践路径研究（陈卓，2025年5月下达）+（2025年9月下达）</t>
  </si>
  <si>
    <t>支持地方高校改革发展-高等学校教育教学改革研究项目-Hnjg2026ZC-77（陈卓）（2026年5+7月下达）</t>
  </si>
  <si>
    <t>旅游目的地新媒体营销策略研究--以海南为例（杨坤燕）（2025年6月下达）+（2025年9月下达）</t>
  </si>
  <si>
    <t>海南省哲学社会科学规划课题-“大思政课”视域下“场馆里的思政课”建设研究（刘臣琼，2026年5月）</t>
  </si>
  <si>
    <t>高等学校科研资助-红色场馆资源融入高校“课程思政”实践研究——以《大学生职业发展与就业指导》为例（刘臣琼，2026年4月）</t>
  </si>
  <si>
    <t>高等学校教育教学改革研究项目-红色场馆资源融入高校“课程思政”实践研究——以《大学生职业发展与就业指导》为例（刘臣琼，2026年5月）</t>
  </si>
  <si>
    <t>支持地方高校改革发展-高等学校教育教学改革研究项目-自贸港政策赋能海南体旅康养特色专业群智慧协同育人体系的探索与实践（吴佳桐）（2026年5月+6月下达）</t>
  </si>
  <si>
    <t>高等学校科研资助-自贸港政策赋能海南体旅康养特色专业群智慧协同育人体系的探索与实践（吴佳桐）（2026年5月下达）</t>
  </si>
  <si>
    <t>合计</t>
  </si>
  <si>
    <t>附件4</t>
  </si>
  <si>
    <t>海南热带海洋学院财务信息公开支出明细表</t>
  </si>
  <si>
    <t xml:space="preserve">                                                                                              </t>
  </si>
  <si>
    <t>单位：元</t>
  </si>
  <si>
    <t>经费来源</t>
  </si>
  <si>
    <t>报销金额</t>
  </si>
  <si>
    <t>报销人</t>
  </si>
  <si>
    <t>报销事由</t>
  </si>
  <si>
    <t>支出说明</t>
  </si>
  <si>
    <t>公用经费</t>
  </si>
  <si>
    <t>切块经费（2026年）</t>
  </si>
  <si>
    <t>刘泽</t>
  </si>
  <si>
    <t>报销邮寄至奥方的市场营销中外合作办学补充协议邮寄费（8.27报销）</t>
  </si>
  <si>
    <t>报销7月10日寄送至奥方市场营销中外合作办学补充协议的邮寄费，邮寄费356.9元。</t>
  </si>
  <si>
    <t>戈秀兰、杨学前</t>
  </si>
  <si>
    <t>报销戈秀兰和杨学前赴上海迪士尼参加卓越育人合作伙伴感谢活动的差旅费（8.27报销）</t>
  </si>
  <si>
    <t>报销7月27日-7月31日杨学前及戈秀兰赴上海迪士尼参加卓越育人合作伙伴感谢活动差旅费。杨学前：上海-海口机票980元，差旅补助180元/人/天*1人*2天=360元，共计1340元。戈秀兰：北安-哈尔滨高铁票104.5元；哈尔滨-上海机票820元；上海-哈尔滨机票790元；哈尔滨-北安高铁票101.5元，差旅补助180元/人/天*1人*2天=360元，共计2176元。因迪士尼提供住宿，故不产生住宿费用。合计3516元。</t>
  </si>
  <si>
    <t>高等学校科研资助</t>
  </si>
  <si>
    <t>大学生创新创业素质对创新创业行为决策的影响及对策研究（马力）</t>
  </si>
  <si>
    <t>马力</t>
  </si>
  <si>
    <t>报销2026年7月11日赴同济大学调研、2026年8月21-23在大连理工大学参加中国高等教育学会创新创业教育分会2026年会、2026年8月3日-6日在大连理工大学经济管理学院和大连外国语大学商学院调研、8月25-26在大连理工大学建设管理系调研的差旅费（8.31报销）</t>
  </si>
  <si>
    <t>报销2026年7月11日赴同济大学调研、2026年8月21-23在大连理工大学参加中国高等教育学会创新创业教育分会2026年会、2026年8月3日-6日在大连理工大学经济管理学院和大连外国语大学商学院调研，以及8月25-26在大连理工大学建设管理系调研的差旅费。7月11日三亚-海口高铁票113元，7月11日海口-上海机票720元（实际报销709元），共计822元。8月1日三亚-海口高铁票113元，8月1日海口转机郑州8月2号到达大连机票1160元，8月27日大连经北京转机到三亚机票860元，因购买机票使用了立减金，从三亚往返大连实际报销机票1953.7元，共计2066.7元，累计交通费用2888.7元。差旅补贴共计11天（上海2天，大连9天），差旅补贴应为180元/人/天*11天=1980元，但因为项目余额不足，实际按照约9.5天给与差旅补贴，累计给与差旅补贴1663.89元，共报销4552.59元。使用《高等学校科研资助-大学生创新创业素质对创新创业行为决策的影响及对策研究》经费卡支付452.59元；使用《支持地方高校改革发展-（国库中央专项）- 海南省高等学校教育教学改革研究项目-大学生创新创业素质对创新创业行为决策的影响及对策研究》经费卡支付4100元。</t>
  </si>
  <si>
    <t>支持地方高校改革发展项目（国库-中央专项）</t>
  </si>
  <si>
    <t>海南省高等学校教育教学改革研究项目-大学生创新创业素质对创新创业行为决策的影响及对策研究（马力）</t>
  </si>
  <si>
    <t xml:space="preserve">支持地方高校改革发展项目（国库-中央专项）
</t>
  </si>
  <si>
    <t>2026年度校级教育教学改革研究与实践项目-融入课程思政的《科技与工程伦理》通识课建设（马力）</t>
  </si>
  <si>
    <t>报销资料费（8.31报销）</t>
  </si>
  <si>
    <t>2026年7月30日在三亚市海天书店购买项目相关图书《原则》，售价132元，使用了立减金，实际报销131.47元。</t>
  </si>
  <si>
    <t>报销赴海南大学国际旅游与国际商学院调研的差旅费（8.31报销）</t>
  </si>
  <si>
    <t>2026年3月3日-3月5日及4月20日-4月22日赴海南大学国际旅游与国际商学院调研差旅费。去程全部为自驾，回程乘坐高铁，3月5日海口-三亚高铁票119元，4月21日海口-亚龙湾高铁票113.87元，共计232.87元。差旅补助180元/人/天*4天=720元，因项目经费余额不足，出差补助四天实际报销537.66元，合计报销770.53元。</t>
  </si>
  <si>
    <t>报销项目咨询专家劳务费共1900元（8.31报销）</t>
  </si>
  <si>
    <t>因项目研究需要，支付本校两位研究生庞娜、孙铁鑫2026年7月劳务费各500元，支付济南大学管理科学与工程学院王悦教授、阎虹副教授以及中国海洋大学经济学院徐胜教授项目咨询费各300元，共计1900元。</t>
  </si>
  <si>
    <t>教育与科学研究</t>
  </si>
  <si>
    <t>“双碳”引领推动海南省文旅业绿色转型实践研究——数绿协同的视角（马力）</t>
  </si>
  <si>
    <t>项目税费和管理费（8.27日）</t>
  </si>
  <si>
    <t>项目税费3914.56元，管理费1200元，共计5114.56元。</t>
  </si>
  <si>
    <t>备注：
1、各单位每月应在本单位信息公开微信群中向本单位的全体教职员工公开财务信息。
2、各单位每月25日前公开上一月份本单位的财务信息。
3、各单位按照本单位项目预算明细逐项进行公开，说明应详实具体，清晰明了。
4、项目名称按经费卡填列</t>
  </si>
  <si>
    <t>附件3</t>
  </si>
  <si>
    <t>海南热带海洋学院财务信息公开收入明细表</t>
  </si>
  <si>
    <t>收入明细</t>
  </si>
  <si>
    <t>收入说明</t>
  </si>
  <si>
    <t>办公费/印刷费/邮电费/差旅费/其他交通费、公务接待费、学生活动费、基本教学业务费</t>
  </si>
  <si>
    <t>2026年8月专项经费下达</t>
  </si>
  <si>
    <t>中外合作办学</t>
  </si>
  <si>
    <t>管理费、税费、差旅费、专用材料费、邮寄费、其他交通费、租赁费、宣传广告费、中奥奖学金</t>
  </si>
  <si>
    <t>支持地方高校改革发展-高等学校教育教学改革研究项目-大学生创新创业素质对创新创业行为决策的影响及对策研究（马力）</t>
  </si>
  <si>
    <t>差旅费/会议费、出版/文献/信息传播/知识产权事务费、材料费/印刷费、劳务费</t>
  </si>
  <si>
    <t>2026年8月配套经费下达</t>
  </si>
  <si>
    <t>2026年度校级教育教学改革研究与实践项目——融入课程思政的《科技与工程伦理》通识课建设（马力）</t>
  </si>
  <si>
    <t>教育与科学研究——“双碳”引领推动海南省文旅业绿色转型实践研究——数绿协同的视角（马力）</t>
  </si>
  <si>
    <t>设备费、业务费、劳务费、税费、绩效支出、管理费</t>
  </si>
  <si>
    <t>合   计：</t>
  </si>
  <si>
    <t>公用经费（示例）</t>
  </si>
  <si>
    <t>华xx</t>
  </si>
  <si>
    <t>华xx报1名专家劳务费</t>
  </si>
  <si>
    <t>xx单位专家黄xx教授x年x月x日上午xxx专题讲座费4000元。</t>
  </si>
  <si>
    <t>汪xx</t>
  </si>
  <si>
    <t>汪xx报3名专家咨询劳务费</t>
  </si>
  <si>
    <t>xx单位黄xx副教授xxx咨询费500元/次；xx单位李xx教授xxx咨询费800元/次；xx公司刘x文秘xxx咨询费700元/次。</t>
  </si>
  <si>
    <t>张x</t>
  </si>
  <si>
    <t>张x报办公用品费</t>
  </si>
  <si>
    <t>台灯135元/台；笔记本10本（4.5元/本）45元；水笔8盒（29.7元/盒）237.6元；文件盒20个（29.7元/个）594元；公牛插座2个（49.5元/个）99元；优盘2个（494元/个）988元；硒鼓4个（395元/个）1580元；墨盒4个（88元/个）352元。</t>
  </si>
  <si>
    <t>陈xx</t>
  </si>
  <si>
    <t>陈xx报销外出办事交通费</t>
  </si>
  <si>
    <t>x年x月x日-x年x月x日期间办事交通费260元（出租车票4张）。</t>
  </si>
  <si>
    <t>王xx</t>
  </si>
  <si>
    <t>王xx报邮寄材料费</t>
  </si>
  <si>
    <t>邮寄学生xxx教材100份共计3000元（30元/份）。</t>
  </si>
  <si>
    <t>易x</t>
  </si>
  <si>
    <t>xx学院易x副教授报赴长沙参加湖南师范大学举办的全国教育哲学专业委员会第12届年会3天差旅费</t>
  </si>
  <si>
    <t>x年x月x日-x年x月x日参加湖南师范大学举办的全国教育哲学专业委员会第12届年会，会议费800元/人，往返机票费970元，保险费30元，行李费20元，长沙2天住宿费660元（330元/天），往返机场、酒店出租车票4张，共计376元，3天出差补助540元</t>
  </si>
  <si>
    <t>王xx报赴陵水县、保亭县调研考察民俗信息整理和产业4天往返差旅费</t>
  </si>
  <si>
    <t>王xx报x年x月x日-x年x月x日赴陵水县、保亭县调研考察民俗信息整理和产业4天差旅费，往返三亚-陵水动车票2张共计46元（23元/趟），3晚陵水住宿费1050元（350元/天），调研补助400元（调研补助标准100元/天）。</t>
  </si>
  <si>
    <t>招生宣传</t>
  </si>
  <si>
    <t>白xx</t>
  </si>
  <si>
    <t>白xx报销招生宣传信息服务费</t>
  </si>
  <si>
    <t>信息和技术服务费包括电子招生简章一年制作费xx元，直播移动/PC共推6场，每场xx元，掌上考研APP5周，每周费用xx元，精准地面直投5个专业一版xx元，共计81460元。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</si>
</sst>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3">
    <font>
      <sz val="11"/>
      <color theme="1"/>
      <name val="宋体"/>
      <charset val="134"/>
      <scheme val="minor"/>
    </font>
    <font>
      <b/>
      <sz val="12"/>
      <color rgb="FF000000"/>
      <name val="仿宋"/>
      <charset val="134"/>
    </font>
    <font>
      <sz val="11"/>
      <color rgb="FFFF0000"/>
      <name val="宋体"/>
      <charset val="134"/>
      <scheme val="minor"/>
    </font>
    <font>
      <sz val="11"/>
      <color rgb="FFFF0000"/>
      <name val="仿宋"/>
      <charset val="134"/>
    </font>
    <font>
      <sz val="11"/>
      <color theme="1"/>
      <name val="仿宋"/>
      <charset val="134"/>
    </font>
    <font>
      <b/>
      <sz val="16"/>
      <color indexed="8"/>
      <name val="仿宋"/>
      <charset val="134"/>
    </font>
    <font>
      <b/>
      <sz val="12"/>
      <color indexed="8"/>
      <name val="仿宋"/>
      <charset val="134"/>
    </font>
    <font>
      <sz val="10"/>
      <color rgb="FF000000"/>
      <name val="仿宋"/>
      <charset val="134"/>
    </font>
    <font>
      <sz val="10"/>
      <color indexed="8"/>
      <name val="仿宋"/>
      <charset val="134"/>
    </font>
    <font>
      <sz val="10"/>
      <color theme="1"/>
      <name val="仿宋"/>
      <charset val="134"/>
    </font>
    <font>
      <b/>
      <sz val="12"/>
      <color theme="1"/>
      <name val="仿宋"/>
      <charset val="134"/>
    </font>
    <font>
      <sz val="10"/>
      <color theme="1"/>
      <name val="宋体"/>
      <charset val="134"/>
      <scheme val="minor"/>
    </font>
    <font>
      <sz val="11"/>
      <color rgb="FF000000"/>
      <name val="仿宋"/>
      <charset val="134"/>
    </font>
    <font>
      <b/>
      <sz val="16"/>
      <color rgb="FF000000"/>
      <name val="仿宋"/>
      <charset val="134"/>
    </font>
    <font>
      <sz val="10"/>
      <color rgb="FFFF0000"/>
      <name val="仿宋"/>
      <charset val="134"/>
    </font>
    <font>
      <sz val="10"/>
      <color rgb="FF00B050"/>
      <name val="仿宋"/>
      <charset val="134"/>
    </font>
    <font>
      <b/>
      <sz val="16"/>
      <color rgb="FFFF0000"/>
      <name val="仿宋"/>
      <charset val="134"/>
    </font>
    <font>
      <b/>
      <sz val="16"/>
      <color rgb="FF00B050"/>
      <name val="仿宋"/>
      <charset val="134"/>
    </font>
    <font>
      <b/>
      <sz val="12"/>
      <color rgb="FFFF0000"/>
      <name val="仿宋"/>
      <charset val="134"/>
    </font>
    <font>
      <b/>
      <sz val="12"/>
      <color rgb="FF00B050"/>
      <name val="仿宋"/>
      <charset val="134"/>
    </font>
    <font>
      <b/>
      <sz val="12"/>
      <name val="仿宋"/>
      <charset val="134"/>
    </font>
    <font>
      <sz val="10"/>
      <name val="仿宋"/>
      <charset val="134"/>
    </font>
    <font>
      <b/>
      <sz val="10"/>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rgb="FF000000"/>
      </bottom>
      <diagonal/>
    </border>
    <border>
      <left style="thin">
        <color auto="1"/>
      </left>
      <right/>
      <top style="thin">
        <color rgb="FF000000"/>
      </top>
      <bottom style="thin">
        <color auto="1"/>
      </bottom>
      <diagonal/>
    </border>
    <border>
      <left/>
      <right/>
      <top style="thin">
        <color rgb="FF000000"/>
      </top>
      <bottom style="thin">
        <color auto="1"/>
      </bottom>
      <diagonal/>
    </border>
    <border>
      <left/>
      <right style="thin">
        <color auto="1"/>
      </right>
      <top style="thin">
        <color rgb="FF000000"/>
      </top>
      <bottom style="thin">
        <color auto="1"/>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2" borderId="17"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8" applyNumberFormat="0" applyFill="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0" fillId="0" borderId="0" applyNumberFormat="0" applyFill="0" applyBorder="0" applyAlignment="0" applyProtection="0">
      <alignment vertical="center"/>
    </xf>
    <xf numFmtId="0" fontId="31" fillId="3" borderId="20" applyNumberFormat="0" applyAlignment="0" applyProtection="0">
      <alignment vertical="center"/>
    </xf>
    <xf numFmtId="0" fontId="32" fillId="4" borderId="21" applyNumberFormat="0" applyAlignment="0" applyProtection="0">
      <alignment vertical="center"/>
    </xf>
    <xf numFmtId="0" fontId="33" fillId="4" borderId="20" applyNumberFormat="0" applyAlignment="0" applyProtection="0">
      <alignment vertical="center"/>
    </xf>
    <xf numFmtId="0" fontId="34" fillId="5" borderId="22" applyNumberFormat="0" applyAlignment="0" applyProtection="0">
      <alignment vertical="center"/>
    </xf>
    <xf numFmtId="0" fontId="35" fillId="0" borderId="23" applyNumberFormat="0" applyFill="0" applyAlignment="0" applyProtection="0">
      <alignment vertical="center"/>
    </xf>
    <xf numFmtId="0" fontId="36" fillId="0" borderId="24"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2" fillId="0" borderId="0">
      <alignment vertical="top"/>
    </xf>
  </cellStyleXfs>
  <cellXfs count="122">
    <xf numFmtId="0" fontId="0" fillId="0" borderId="0" xfId="0">
      <alignment vertical="center"/>
    </xf>
    <xf numFmtId="0" fontId="1" fillId="0" borderId="1" xfId="0" applyNumberFormat="1" applyFont="1" applyBorder="1" applyAlignment="1">
      <alignment horizontal="center" vertical="center"/>
    </xf>
    <xf numFmtId="0" fontId="1" fillId="0" borderId="2" xfId="0" applyNumberFormat="1" applyFont="1" applyBorder="1" applyAlignment="1">
      <alignment horizontal="center" vertical="center" wrapText="1"/>
    </xf>
    <xf numFmtId="0" fontId="1" fillId="0" borderId="2" xfId="0" applyNumberFormat="1" applyFont="1" applyBorder="1" applyAlignment="1">
      <alignment horizontal="center" vertical="center"/>
    </xf>
    <xf numFmtId="0" fontId="2"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 fontId="3" fillId="0" borderId="4" xfId="0" applyNumberFormat="1" applyFont="1" applyBorder="1" applyAlignment="1">
      <alignment horizontal="right" vertical="center"/>
    </xf>
    <xf numFmtId="4" fontId="3" fillId="0" borderId="4" xfId="0" applyNumberFormat="1" applyFont="1" applyBorder="1" applyAlignment="1">
      <alignment horizontal="center" vertical="center"/>
    </xf>
    <xf numFmtId="4" fontId="3" fillId="0" borderId="4"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3" fillId="0" borderId="4" xfId="0" applyNumberFormat="1" applyFont="1" applyBorder="1" applyAlignment="1">
      <alignment horizontal="center" vertical="center"/>
    </xf>
    <xf numFmtId="0" fontId="4" fillId="0" borderId="0" xfId="0" applyFont="1" applyFill="1" applyAlignment="1">
      <alignment horizontal="center" vertical="top"/>
    </xf>
    <xf numFmtId="0" fontId="4" fillId="0" borderId="0" xfId="0" applyFont="1" applyFill="1" applyAlignment="1">
      <alignment horizontal="center"/>
    </xf>
    <xf numFmtId="0" fontId="4" fillId="0" borderId="0" xfId="0" applyFont="1" applyFill="1" applyAlignment="1">
      <alignment horizontal="center" vertical="top" wrapText="1"/>
    </xf>
    <xf numFmtId="0" fontId="4" fillId="0" borderId="0" xfId="0" applyFont="1" applyFill="1" applyAlignment="1">
      <alignment horizontal="center" vertical="center"/>
    </xf>
    <xf numFmtId="0" fontId="4" fillId="0" borderId="0" xfId="0" applyFont="1" applyFill="1" applyAlignment="1">
      <alignment horizontal="left" vertical="top" wrapText="1"/>
    </xf>
    <xf numFmtId="0" fontId="5" fillId="0" borderId="0" xfId="0" applyFont="1" applyFill="1" applyAlignment="1">
      <alignment horizontal="center" vertical="center"/>
    </xf>
    <xf numFmtId="0" fontId="6" fillId="0" borderId="0" xfId="0" applyFont="1" applyFill="1" applyAlignment="1">
      <alignment horizontal="center"/>
    </xf>
    <xf numFmtId="0" fontId="6"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5" xfId="0" applyFont="1" applyFill="1" applyBorder="1" applyAlignment="1">
      <alignment horizontal="center" vertical="center"/>
    </xf>
    <xf numFmtId="0" fontId="6"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0" fontId="7" fillId="0" borderId="5" xfId="0" applyFont="1" applyFill="1" applyBorder="1" applyAlignment="1">
      <alignment horizontal="left" vertical="center" wrapText="1"/>
    </xf>
    <xf numFmtId="4" fontId="7" fillId="0" borderId="5" xfId="0" applyNumberFormat="1" applyFont="1" applyFill="1" applyBorder="1" applyAlignment="1">
      <alignment horizontal="center" vertical="center"/>
    </xf>
    <xf numFmtId="43" fontId="7" fillId="0"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vertical="center" wrapText="1"/>
    </xf>
    <xf numFmtId="176" fontId="7" fillId="0" borderId="5" xfId="0" applyNumberFormat="1" applyFont="1" applyFill="1" applyBorder="1" applyAlignment="1">
      <alignment horizontal="center" vertical="center" wrapText="1"/>
    </xf>
    <xf numFmtId="4" fontId="8" fillId="0" borderId="5" xfId="0" applyNumberFormat="1" applyFont="1" applyFill="1" applyBorder="1" applyAlignment="1">
      <alignment horizontal="center" vertical="center"/>
    </xf>
    <xf numFmtId="0" fontId="8" fillId="0" borderId="5" xfId="0" applyFont="1" applyFill="1" applyBorder="1" applyAlignment="1">
      <alignment horizontal="center" vertical="center"/>
    </xf>
    <xf numFmtId="0" fontId="9" fillId="0" borderId="5" xfId="0" applyFont="1" applyFill="1" applyBorder="1" applyAlignment="1">
      <alignment horizontal="center" vertical="center"/>
    </xf>
    <xf numFmtId="0" fontId="8" fillId="0" borderId="5" xfId="0" applyFont="1" applyFill="1" applyBorder="1" applyAlignment="1">
      <alignment horizontal="center" vertical="center" wrapText="1"/>
    </xf>
    <xf numFmtId="43" fontId="4" fillId="0" borderId="0" xfId="0" applyNumberFormat="1" applyFont="1" applyFill="1" applyAlignment="1">
      <alignment horizontal="center" vertical="top"/>
    </xf>
    <xf numFmtId="0" fontId="10" fillId="0" borderId="0" xfId="0" applyFont="1" applyFill="1" applyAlignment="1">
      <alignment horizontal="center" vertical="center"/>
    </xf>
    <xf numFmtId="0" fontId="11"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xf>
    <xf numFmtId="0" fontId="12" fillId="0" borderId="0" xfId="0" applyFont="1" applyFill="1" applyAlignment="1">
      <alignment horizontal="center" vertical="center"/>
    </xf>
    <xf numFmtId="0" fontId="12" fillId="0" borderId="0" xfId="0" applyFont="1" applyFill="1" applyAlignment="1">
      <alignment horizontal="center" vertical="center" wrapText="1"/>
    </xf>
    <xf numFmtId="0" fontId="12" fillId="0" borderId="0" xfId="0" applyFont="1" applyFill="1" applyAlignment="1">
      <alignment horizontal="left" vertical="center"/>
    </xf>
    <xf numFmtId="0" fontId="13"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6"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3"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8" xfId="0" applyFont="1" applyFill="1" applyBorder="1" applyAlignment="1">
      <alignment horizontal="center" vertical="center" wrapText="1"/>
    </xf>
    <xf numFmtId="0" fontId="9" fillId="0" borderId="8" xfId="0" applyFont="1" applyFill="1" applyBorder="1" applyAlignment="1">
      <alignment horizontal="left" vertical="center"/>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xf>
    <xf numFmtId="0" fontId="7" fillId="0" borderId="11" xfId="0" applyFont="1" applyFill="1" applyBorder="1" applyAlignment="1">
      <alignment horizontal="left" vertical="center"/>
    </xf>
    <xf numFmtId="0" fontId="8" fillId="0" borderId="0" xfId="0" applyFont="1" applyFill="1" applyAlignment="1">
      <alignment horizontal="center" vertical="top"/>
    </xf>
    <xf numFmtId="0" fontId="8" fillId="0" borderId="0" xfId="0" applyFont="1" applyFill="1" applyAlignment="1">
      <alignment horizontal="center"/>
    </xf>
    <xf numFmtId="0" fontId="8" fillId="0" borderId="0" xfId="0" applyFont="1" applyFill="1" applyAlignment="1">
      <alignment horizontal="center" vertical="top"/>
    </xf>
    <xf numFmtId="0" fontId="8" fillId="0" borderId="0" xfId="0" applyFont="1" applyFill="1" applyAlignment="1">
      <alignment horizontal="center" vertical="center"/>
    </xf>
    <xf numFmtId="0" fontId="8" fillId="0" borderId="0" xfId="0" applyFont="1" applyFill="1" applyAlignment="1">
      <alignment horizontal="center" vertical="top" wrapText="1"/>
    </xf>
    <xf numFmtId="0" fontId="8" fillId="0" borderId="0" xfId="0" applyFont="1" applyFill="1" applyAlignment="1">
      <alignment horizontal="left" vertical="top" wrapText="1"/>
    </xf>
    <xf numFmtId="0" fontId="14" fillId="0" borderId="0" xfId="0" applyFont="1" applyFill="1" applyAlignment="1">
      <alignment horizontal="center" vertical="top"/>
    </xf>
    <xf numFmtId="0" fontId="15" fillId="0" borderId="0" xfId="0" applyFont="1" applyFill="1" applyAlignment="1">
      <alignment horizontal="center" vertical="top"/>
    </xf>
    <xf numFmtId="0" fontId="4" fillId="0" borderId="0" xfId="0" applyFont="1" applyFill="1" applyAlignment="1">
      <alignment horizontal="center" vertical="center"/>
    </xf>
    <xf numFmtId="0" fontId="13" fillId="0" borderId="0" xfId="0" applyFont="1" applyFill="1" applyAlignment="1">
      <alignment horizontal="center" vertical="center"/>
    </xf>
    <xf numFmtId="0" fontId="16" fillId="0" borderId="0" xfId="0" applyFont="1" applyFill="1" applyAlignment="1">
      <alignment horizontal="center" vertical="center"/>
    </xf>
    <xf numFmtId="0" fontId="17" fillId="0" borderId="0" xfId="0" applyFont="1" applyFill="1" applyAlignment="1">
      <alignment horizontal="center" vertical="center"/>
    </xf>
    <xf numFmtId="0" fontId="1" fillId="0" borderId="0" xfId="0" applyFont="1" applyFill="1" applyAlignment="1">
      <alignment horizontal="center"/>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176" fontId="1" fillId="0" borderId="0" xfId="0" applyNumberFormat="1" applyFont="1" applyFill="1" applyAlignment="1">
      <alignment horizontal="center"/>
    </xf>
    <xf numFmtId="176" fontId="18" fillId="0" borderId="0" xfId="0" applyNumberFormat="1" applyFont="1" applyFill="1" applyAlignment="1">
      <alignment horizontal="center"/>
    </xf>
    <xf numFmtId="176" fontId="19" fillId="0" borderId="0" xfId="0" applyNumberFormat="1" applyFont="1" applyFill="1" applyAlignment="1">
      <alignment horizontal="center"/>
    </xf>
    <xf numFmtId="176" fontId="14" fillId="0" borderId="0" xfId="0" applyNumberFormat="1" applyFont="1" applyFill="1" applyAlignment="1">
      <alignment horizontal="center"/>
    </xf>
    <xf numFmtId="176" fontId="7" fillId="0" borderId="0" xfId="0" applyNumberFormat="1" applyFont="1" applyFill="1" applyAlignment="1">
      <alignment horizontal="center"/>
    </xf>
    <xf numFmtId="0" fontId="1" fillId="0" borderId="5" xfId="0" applyFont="1" applyFill="1" applyBorder="1" applyAlignment="1">
      <alignment horizontal="center" vertical="center"/>
    </xf>
    <xf numFmtId="0" fontId="1" fillId="0" borderId="5" xfId="0" applyFont="1" applyFill="1" applyBorder="1" applyAlignment="1">
      <alignment horizontal="center" vertical="center" wrapText="1"/>
    </xf>
    <xf numFmtId="176" fontId="1" fillId="0" borderId="5" xfId="0" applyNumberFormat="1" applyFont="1" applyFill="1" applyBorder="1" applyAlignment="1">
      <alignment horizontal="center" vertical="center"/>
    </xf>
    <xf numFmtId="176" fontId="20" fillId="0" borderId="5" xfId="0" applyNumberFormat="1" applyFont="1" applyFill="1" applyBorder="1" applyAlignment="1">
      <alignment horizontal="center" vertical="center"/>
    </xf>
    <xf numFmtId="0" fontId="7" fillId="0" borderId="5"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5" xfId="0" applyFont="1" applyFill="1" applyBorder="1" applyAlignment="1">
      <alignment vertical="center" wrapText="1"/>
    </xf>
    <xf numFmtId="176" fontId="7" fillId="0" borderId="12" xfId="0" applyNumberFormat="1" applyFont="1" applyFill="1" applyBorder="1" applyAlignment="1">
      <alignment horizontal="center" vertical="center"/>
    </xf>
    <xf numFmtId="176" fontId="21" fillId="0" borderId="12" xfId="0" applyNumberFormat="1" applyFont="1" applyFill="1" applyBorder="1" applyAlignment="1">
      <alignment horizontal="center" vertical="center"/>
    </xf>
    <xf numFmtId="176" fontId="7" fillId="0" borderId="5"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5" xfId="0" applyFont="1" applyFill="1" applyBorder="1" applyAlignment="1">
      <alignment horizontal="left" vertical="center" wrapText="1"/>
    </xf>
    <xf numFmtId="176" fontId="21" fillId="0" borderId="5" xfId="0" applyNumberFormat="1"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vertical="center" wrapText="1"/>
    </xf>
    <xf numFmtId="176" fontId="7" fillId="0" borderId="12" xfId="0" applyNumberFormat="1" applyFont="1" applyFill="1" applyBorder="1" applyAlignment="1">
      <alignment horizontal="center" vertical="center" wrapText="1"/>
    </xf>
    <xf numFmtId="176" fontId="21" fillId="0" borderId="5" xfId="0" applyNumberFormat="1" applyFont="1" applyFill="1" applyBorder="1" applyAlignment="1">
      <alignment horizontal="center" vertical="center" wrapText="1"/>
    </xf>
    <xf numFmtId="176" fontId="7" fillId="0" borderId="5" xfId="0" applyNumberFormat="1" applyFont="1" applyFill="1" applyBorder="1" applyAlignment="1">
      <alignment horizontal="center" vertical="center" wrapText="1"/>
    </xf>
    <xf numFmtId="176" fontId="8" fillId="0" borderId="0" xfId="0" applyNumberFormat="1" applyFont="1" applyFill="1" applyAlignment="1">
      <alignment horizontal="center" vertical="center"/>
    </xf>
    <xf numFmtId="0" fontId="4" fillId="0" borderId="0" xfId="0" applyFont="1" applyFill="1" applyAlignment="1">
      <alignment horizontal="center" vertical="center"/>
    </xf>
    <xf numFmtId="0" fontId="7" fillId="0" borderId="13"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3" xfId="0" applyFont="1" applyFill="1" applyBorder="1" applyAlignment="1">
      <alignment vertical="center" wrapText="1"/>
    </xf>
    <xf numFmtId="0" fontId="7" fillId="0" borderId="14" xfId="0" applyFont="1" applyFill="1" applyBorder="1" applyAlignment="1">
      <alignment horizontal="center" vertical="center" wrapText="1"/>
    </xf>
    <xf numFmtId="176" fontId="7" fillId="0" borderId="15" xfId="0" applyNumberFormat="1" applyFont="1" applyFill="1" applyBorder="1" applyAlignment="1">
      <alignment horizontal="center" vertical="center"/>
    </xf>
    <xf numFmtId="176" fontId="21" fillId="0" borderId="15" xfId="0" applyNumberFormat="1" applyFont="1" applyFill="1" applyBorder="1" applyAlignment="1">
      <alignment horizontal="center" vertical="center"/>
    </xf>
    <xf numFmtId="0" fontId="7" fillId="0" borderId="14" xfId="0" applyFont="1" applyFill="1" applyBorder="1" applyAlignment="1">
      <alignment horizontal="center" vertical="center" wrapText="1"/>
    </xf>
    <xf numFmtId="176" fontId="7" fillId="0" borderId="5" xfId="0" applyNumberFormat="1" applyFont="1" applyFill="1" applyBorder="1" applyAlignment="1">
      <alignment horizontal="center" vertical="center"/>
    </xf>
    <xf numFmtId="176" fontId="21" fillId="0" borderId="5" xfId="0" applyNumberFormat="1" applyFont="1" applyFill="1" applyBorder="1" applyAlignment="1">
      <alignment horizontal="center" vertical="center"/>
    </xf>
    <xf numFmtId="176" fontId="8" fillId="0" borderId="0" xfId="0" applyNumberFormat="1" applyFont="1" applyFill="1" applyAlignment="1">
      <alignment horizontal="center" vertical="top"/>
    </xf>
    <xf numFmtId="176" fontId="7" fillId="0" borderId="5" xfId="0" applyNumberFormat="1" applyFont="1" applyFill="1" applyBorder="1" applyAlignment="1">
      <alignment horizontal="center" vertical="center"/>
    </xf>
    <xf numFmtId="176" fontId="21" fillId="0" borderId="5" xfId="0" applyNumberFormat="1" applyFont="1" applyFill="1" applyBorder="1" applyAlignment="1">
      <alignment horizontal="center" vertical="center"/>
    </xf>
    <xf numFmtId="0" fontId="7" fillId="0" borderId="16" xfId="0" applyFont="1" applyFill="1" applyBorder="1" applyAlignment="1">
      <alignment horizontal="left" vertical="center" wrapText="1"/>
    </xf>
    <xf numFmtId="0" fontId="22" fillId="0" borderId="5" xfId="0" applyFont="1" applyFill="1" applyBorder="1" applyAlignment="1">
      <alignment horizontal="center" vertical="center"/>
    </xf>
    <xf numFmtId="176" fontId="15" fillId="0" borderId="0" xfId="0" applyNumberFormat="1" applyFont="1" applyFill="1" applyAlignment="1">
      <alignment horizontal="center" vertical="top"/>
    </xf>
    <xf numFmtId="176" fontId="8" fillId="0" borderId="0" xfId="0" applyNumberFormat="1" applyFont="1" applyFill="1" applyAlignment="1">
      <alignment horizontal="center" vertical="top"/>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49"/>
  <sheetViews>
    <sheetView tabSelected="1" workbookViewId="0">
      <selection activeCell="N9" sqref="N9"/>
    </sheetView>
  </sheetViews>
  <sheetFormatPr defaultColWidth="6" defaultRowHeight="12.75" customHeight="1"/>
  <cols>
    <col min="1" max="1" width="5" style="65" customWidth="1"/>
    <col min="2" max="2" width="26.2583333333333" style="69" customWidth="1"/>
    <col min="3" max="3" width="51.2583333333333" style="70" customWidth="1"/>
    <col min="4" max="4" width="13.8833333333333" style="65" customWidth="1"/>
    <col min="5" max="5" width="12.3833333333333" style="65" customWidth="1"/>
    <col min="6" max="6" width="10.8833333333333" style="65" customWidth="1"/>
    <col min="7" max="7" width="12.7583333333333" style="71" customWidth="1"/>
    <col min="8" max="8" width="13.6333333333333" style="72" customWidth="1"/>
    <col min="9" max="9" width="13.1333333333333" style="71" customWidth="1"/>
    <col min="10" max="10" width="14" style="65" customWidth="1"/>
    <col min="11" max="11" width="16.3833333333333" style="65" customWidth="1"/>
    <col min="12" max="12" width="9.25833333333333" style="65"/>
    <col min="13" max="13" width="13.125" style="65"/>
    <col min="14" max="14" width="7.50833333333333" style="65"/>
    <col min="15" max="15" width="10.1333333333333" style="65"/>
    <col min="16" max="16381" width="6" style="65"/>
    <col min="16382" max="16384" width="6" style="73"/>
  </cols>
  <sheetData>
    <row r="1" ht="30" customHeight="1" spans="1:13 16382:16384">
      <c r="A1" s="74" t="s">
        <v>0</v>
      </c>
      <c r="B1" s="74"/>
      <c r="C1" s="74"/>
      <c r="D1" s="74"/>
      <c r="E1" s="74"/>
      <c r="F1" s="74"/>
      <c r="G1" s="75"/>
      <c r="H1" s="76"/>
      <c r="I1" s="75"/>
      <c r="J1" s="74"/>
      <c r="K1" s="74"/>
    </row>
    <row r="2" s="65" customFormat="1" ht="21" customHeight="1" spans="1:13 16382:16384">
      <c r="A2" s="77"/>
      <c r="B2" s="78" t="s">
        <v>1</v>
      </c>
      <c r="C2" s="79"/>
      <c r="D2" s="80"/>
      <c r="E2" s="80" t="s">
        <v>2</v>
      </c>
      <c r="F2" s="80"/>
      <c r="G2" s="81"/>
      <c r="H2" s="82"/>
      <c r="I2" s="83"/>
      <c r="J2" s="84"/>
      <c r="K2" s="84"/>
    </row>
    <row r="3" s="66" customFormat="1" ht="19.5" customHeight="1" spans="1:13 16382:16384">
      <c r="A3" s="85" t="s">
        <v>3</v>
      </c>
      <c r="B3" s="86" t="s">
        <v>4</v>
      </c>
      <c r="C3" s="86" t="s">
        <v>5</v>
      </c>
      <c r="D3" s="87" t="s">
        <v>6</v>
      </c>
      <c r="E3" s="87" t="s">
        <v>7</v>
      </c>
      <c r="F3" s="87" t="s">
        <v>8</v>
      </c>
      <c r="G3" s="88" t="s">
        <v>9</v>
      </c>
      <c r="H3" s="88" t="s">
        <v>10</v>
      </c>
      <c r="I3" s="88" t="s">
        <v>11</v>
      </c>
      <c r="J3" s="87" t="s">
        <v>12</v>
      </c>
      <c r="K3" s="87" t="s">
        <v>13</v>
      </c>
    </row>
    <row r="4" s="65" customFormat="1" ht="25.5" customHeight="1" spans="1:13 16382:16384">
      <c r="A4" s="89">
        <v>1</v>
      </c>
      <c r="B4" s="90" t="s">
        <v>14</v>
      </c>
      <c r="C4" s="91" t="s">
        <v>15</v>
      </c>
      <c r="D4" s="89">
        <v>13824.12</v>
      </c>
      <c r="E4" s="89">
        <v>0</v>
      </c>
      <c r="F4" s="92">
        <v>0</v>
      </c>
      <c r="G4" s="93">
        <v>0</v>
      </c>
      <c r="H4" s="93">
        <v>0</v>
      </c>
      <c r="I4" s="93">
        <v>0</v>
      </c>
      <c r="J4" s="92">
        <v>10966.5</v>
      </c>
      <c r="K4" s="94">
        <v>2857.62</v>
      </c>
      <c r="XFB4" s="73"/>
      <c r="XFC4" s="73"/>
      <c r="XFD4" s="73"/>
    </row>
    <row r="5" s="65" customFormat="1" ht="25.5" customHeight="1" spans="1:13 16382:16384">
      <c r="A5" s="89">
        <v>2</v>
      </c>
      <c r="B5" s="95" t="s">
        <v>16</v>
      </c>
      <c r="C5" s="96" t="s">
        <v>17</v>
      </c>
      <c r="D5" s="92">
        <v>155698.92</v>
      </c>
      <c r="E5" s="92">
        <v>0</v>
      </c>
      <c r="F5" s="92">
        <v>0</v>
      </c>
      <c r="G5" s="97">
        <v>0</v>
      </c>
      <c r="H5" s="97">
        <v>0</v>
      </c>
      <c r="I5" s="97">
        <v>0</v>
      </c>
      <c r="J5" s="94">
        <v>19250</v>
      </c>
      <c r="K5" s="94">
        <v>136448.92</v>
      </c>
      <c r="XFB5" s="73"/>
      <c r="XFC5" s="73"/>
      <c r="XFD5" s="73"/>
    </row>
    <row r="6" s="65" customFormat="1" ht="25.5" customHeight="1" spans="1:13 16382:16384">
      <c r="A6" s="89">
        <v>3</v>
      </c>
      <c r="B6" s="95" t="s">
        <v>18</v>
      </c>
      <c r="C6" s="96" t="s">
        <v>19</v>
      </c>
      <c r="D6" s="94">
        <v>51160</v>
      </c>
      <c r="E6" s="94">
        <v>0</v>
      </c>
      <c r="F6" s="94">
        <v>0</v>
      </c>
      <c r="G6" s="97">
        <v>0</v>
      </c>
      <c r="H6" s="97">
        <v>0</v>
      </c>
      <c r="I6" s="97">
        <v>0</v>
      </c>
      <c r="J6" s="94">
        <v>8280</v>
      </c>
      <c r="K6" s="94">
        <f>D6-J6</f>
        <v>42880</v>
      </c>
      <c r="XFB6" s="73"/>
      <c r="XFC6" s="73"/>
      <c r="XFD6" s="73"/>
    </row>
    <row r="7" s="67" customFormat="1" ht="25.5" customHeight="1" spans="1:13 16382:16384">
      <c r="A7" s="89">
        <v>4</v>
      </c>
      <c r="B7" s="98" t="s">
        <v>14</v>
      </c>
      <c r="C7" s="99" t="s">
        <v>20</v>
      </c>
      <c r="D7" s="100">
        <v>0</v>
      </c>
      <c r="E7" s="100">
        <v>117470</v>
      </c>
      <c r="F7" s="100">
        <v>0</v>
      </c>
      <c r="G7" s="101">
        <v>56235</v>
      </c>
      <c r="H7" s="101">
        <v>117470</v>
      </c>
      <c r="I7" s="101">
        <v>3872.9</v>
      </c>
      <c r="J7" s="102">
        <v>63802.17</v>
      </c>
      <c r="K7" s="102">
        <f t="shared" ref="K7:K12" si="0">H7-J7</f>
        <v>53667.83</v>
      </c>
      <c r="M7" s="103"/>
      <c r="XFB7" s="104"/>
      <c r="XFC7" s="104"/>
      <c r="XFD7" s="104"/>
    </row>
    <row r="8" s="65" customFormat="1" ht="25.5" customHeight="1" spans="1:13 16382:16384">
      <c r="A8" s="89">
        <v>5</v>
      </c>
      <c r="B8" s="95" t="s">
        <v>21</v>
      </c>
      <c r="C8" s="96" t="s">
        <v>22</v>
      </c>
      <c r="D8" s="94">
        <v>0</v>
      </c>
      <c r="E8" s="94">
        <v>680000</v>
      </c>
      <c r="F8" s="94">
        <v>0</v>
      </c>
      <c r="G8" s="97">
        <v>0</v>
      </c>
      <c r="H8" s="97">
        <v>680000</v>
      </c>
      <c r="I8" s="97">
        <v>0</v>
      </c>
      <c r="J8" s="94">
        <v>568129.35</v>
      </c>
      <c r="K8" s="94">
        <f t="shared" si="0"/>
        <v>111870.65</v>
      </c>
      <c r="M8" s="68"/>
      <c r="XFB8" s="73"/>
      <c r="XFC8" s="73"/>
      <c r="XFD8" s="73"/>
    </row>
    <row r="9" s="65" customFormat="1" ht="25.5" customHeight="1" spans="1:13 16382:16384">
      <c r="A9" s="89">
        <v>6</v>
      </c>
      <c r="B9" s="95" t="s">
        <v>18</v>
      </c>
      <c r="C9" s="96" t="s">
        <v>23</v>
      </c>
      <c r="D9" s="94">
        <v>0</v>
      </c>
      <c r="E9" s="94">
        <v>172800</v>
      </c>
      <c r="F9" s="94">
        <v>0</v>
      </c>
      <c r="G9" s="97">
        <v>0</v>
      </c>
      <c r="H9" s="97">
        <v>172800</v>
      </c>
      <c r="I9" s="97">
        <v>0</v>
      </c>
      <c r="J9" s="94">
        <v>36393</v>
      </c>
      <c r="K9" s="94">
        <f t="shared" si="0"/>
        <v>136407</v>
      </c>
      <c r="M9" s="68"/>
      <c r="XFB9" s="73"/>
      <c r="XFC9" s="73"/>
      <c r="XFD9" s="73"/>
    </row>
    <row r="10" s="67" customFormat="1" ht="25.5" customHeight="1" spans="1:13 16382:16384">
      <c r="A10" s="89">
        <v>7</v>
      </c>
      <c r="B10" s="105" t="s">
        <v>16</v>
      </c>
      <c r="C10" s="106" t="s">
        <v>24</v>
      </c>
      <c r="D10" s="102">
        <v>0</v>
      </c>
      <c r="E10" s="102">
        <v>4626900</v>
      </c>
      <c r="F10" s="102">
        <v>0</v>
      </c>
      <c r="G10" s="101">
        <v>1626900</v>
      </c>
      <c r="H10" s="101">
        <v>4626900</v>
      </c>
      <c r="I10" s="101">
        <v>0</v>
      </c>
      <c r="J10" s="102">
        <v>2815981.18</v>
      </c>
      <c r="K10" s="101">
        <f t="shared" si="0"/>
        <v>1810918.82</v>
      </c>
      <c r="M10" s="103"/>
      <c r="XFB10" s="104"/>
      <c r="XFC10" s="104"/>
      <c r="XFD10" s="104"/>
    </row>
    <row r="11" s="65" customFormat="1" ht="25.5" customHeight="1" spans="1:13 16382:16384">
      <c r="A11" s="89">
        <v>8</v>
      </c>
      <c r="B11" s="95" t="s">
        <v>25</v>
      </c>
      <c r="C11" s="107" t="s">
        <v>26</v>
      </c>
      <c r="D11" s="94">
        <v>0</v>
      </c>
      <c r="E11" s="94">
        <v>87700</v>
      </c>
      <c r="F11" s="94">
        <v>0</v>
      </c>
      <c r="G11" s="97">
        <v>0</v>
      </c>
      <c r="H11" s="97">
        <v>43850</v>
      </c>
      <c r="I11" s="97">
        <v>0</v>
      </c>
      <c r="J11" s="94">
        <v>28385</v>
      </c>
      <c r="K11" s="94">
        <f t="shared" si="0"/>
        <v>15465</v>
      </c>
      <c r="M11" s="68"/>
      <c r="XFB11" s="73"/>
      <c r="XFC11" s="73"/>
      <c r="XFD11" s="73"/>
    </row>
    <row r="12" s="65" customFormat="1" ht="25.5" customHeight="1" spans="1:13 16382:16384">
      <c r="A12" s="89">
        <v>9</v>
      </c>
      <c r="B12" s="108" t="s">
        <v>27</v>
      </c>
      <c r="C12" s="107" t="s">
        <v>28</v>
      </c>
      <c r="D12" s="94">
        <v>0</v>
      </c>
      <c r="E12" s="94">
        <v>15000</v>
      </c>
      <c r="F12" s="94">
        <v>0</v>
      </c>
      <c r="G12" s="97">
        <v>0</v>
      </c>
      <c r="H12" s="97">
        <v>15000</v>
      </c>
      <c r="I12" s="97">
        <v>0</v>
      </c>
      <c r="J12" s="94">
        <v>7500</v>
      </c>
      <c r="K12" s="94">
        <f t="shared" si="0"/>
        <v>7500</v>
      </c>
      <c r="M12" s="68"/>
      <c r="XFB12" s="73"/>
      <c r="XFC12" s="73"/>
      <c r="XFD12" s="73"/>
    </row>
    <row r="13" s="65" customFormat="1" ht="48" customHeight="1" spans="1:13 16382:16384">
      <c r="A13" s="89">
        <v>10</v>
      </c>
      <c r="B13" s="95" t="s">
        <v>29</v>
      </c>
      <c r="C13" s="96" t="s">
        <v>30</v>
      </c>
      <c r="D13" s="94">
        <v>19638.16</v>
      </c>
      <c r="E13" s="94">
        <v>0</v>
      </c>
      <c r="F13" s="94">
        <v>0</v>
      </c>
      <c r="G13" s="97">
        <v>0</v>
      </c>
      <c r="H13" s="97">
        <v>0</v>
      </c>
      <c r="I13" s="97">
        <v>0</v>
      </c>
      <c r="J13" s="94">
        <v>0</v>
      </c>
      <c r="K13" s="94">
        <v>19638.16</v>
      </c>
      <c r="L13" s="65"/>
      <c r="M13" s="68"/>
      <c r="XFB13" s="73"/>
      <c r="XFC13" s="73"/>
      <c r="XFD13" s="73"/>
    </row>
    <row r="14" s="65" customFormat="1" ht="25.5" customHeight="1" spans="1:13 16382:16384">
      <c r="A14" s="89">
        <v>11</v>
      </c>
      <c r="B14" s="109"/>
      <c r="C14" s="96" t="s">
        <v>31</v>
      </c>
      <c r="D14" s="110">
        <v>32108.25</v>
      </c>
      <c r="E14" s="110">
        <v>0</v>
      </c>
      <c r="F14" s="110">
        <v>0</v>
      </c>
      <c r="G14" s="111">
        <v>0</v>
      </c>
      <c r="H14" s="111">
        <v>0</v>
      </c>
      <c r="I14" s="111">
        <v>0</v>
      </c>
      <c r="J14" s="110">
        <v>8155.5</v>
      </c>
      <c r="K14" s="110">
        <f>D14-J14</f>
        <v>23952.75</v>
      </c>
      <c r="M14" s="68"/>
      <c r="XFB14" s="73"/>
      <c r="XFC14" s="73"/>
      <c r="XFD14" s="73"/>
    </row>
    <row r="15" s="65" customFormat="1" ht="42" customHeight="1" spans="1:13 16382:16384">
      <c r="A15" s="89">
        <v>12</v>
      </c>
      <c r="B15" s="109"/>
      <c r="C15" s="96" t="s">
        <v>32</v>
      </c>
      <c r="D15" s="110">
        <v>21229</v>
      </c>
      <c r="E15" s="110">
        <v>0</v>
      </c>
      <c r="F15" s="110">
        <v>0</v>
      </c>
      <c r="G15" s="111">
        <v>0</v>
      </c>
      <c r="H15" s="111">
        <v>0</v>
      </c>
      <c r="I15" s="111">
        <v>0</v>
      </c>
      <c r="J15" s="110">
        <v>19960.79</v>
      </c>
      <c r="K15" s="110">
        <v>1268.21</v>
      </c>
      <c r="L15" s="65"/>
      <c r="M15" s="68"/>
      <c r="XFB15" s="73"/>
      <c r="XFC15" s="73"/>
      <c r="XFD15" s="73"/>
    </row>
    <row r="16" s="67" customFormat="1" ht="36" spans="1:13 16382:16384">
      <c r="A16" s="89">
        <v>13</v>
      </c>
      <c r="B16" s="112"/>
      <c r="C16" s="106" t="s">
        <v>33</v>
      </c>
      <c r="D16" s="113">
        <v>0</v>
      </c>
      <c r="E16" s="113">
        <v>15000</v>
      </c>
      <c r="F16" s="113">
        <v>0</v>
      </c>
      <c r="G16" s="114">
        <v>0</v>
      </c>
      <c r="H16" s="114">
        <v>15000</v>
      </c>
      <c r="I16" s="114">
        <v>452.59</v>
      </c>
      <c r="J16" s="113">
        <v>15000</v>
      </c>
      <c r="K16" s="113">
        <f t="shared" ref="K16:K19" si="1">H16-J16</f>
        <v>0</v>
      </c>
      <c r="M16" s="115"/>
      <c r="XFB16" s="104"/>
      <c r="XFC16" s="104"/>
      <c r="XFD16" s="104"/>
    </row>
    <row r="17" s="67" customFormat="1" ht="36" spans="1:13 16382:16384">
      <c r="A17" s="89">
        <v>14</v>
      </c>
      <c r="B17" s="112"/>
      <c r="C17" s="106" t="s">
        <v>34</v>
      </c>
      <c r="D17" s="102">
        <v>0</v>
      </c>
      <c r="E17" s="102">
        <v>8000</v>
      </c>
      <c r="F17" s="102">
        <v>0</v>
      </c>
      <c r="G17" s="101">
        <v>4000</v>
      </c>
      <c r="H17" s="101">
        <v>8000</v>
      </c>
      <c r="I17" s="101">
        <v>4100</v>
      </c>
      <c r="J17" s="102">
        <v>8000</v>
      </c>
      <c r="K17" s="102">
        <f t="shared" si="1"/>
        <v>0</v>
      </c>
      <c r="XFB17" s="104"/>
      <c r="XFC17" s="104"/>
      <c r="XFD17" s="104"/>
    </row>
    <row r="18" s="67" customFormat="1" ht="36" spans="1:13 16382:16384">
      <c r="A18" s="89">
        <v>15</v>
      </c>
      <c r="B18" s="112"/>
      <c r="C18" s="106" t="s">
        <v>35</v>
      </c>
      <c r="D18" s="113">
        <v>0</v>
      </c>
      <c r="E18" s="113">
        <v>5000</v>
      </c>
      <c r="F18" s="113">
        <v>0</v>
      </c>
      <c r="G18" s="114">
        <v>2500</v>
      </c>
      <c r="H18" s="114">
        <v>5000</v>
      </c>
      <c r="I18" s="114">
        <v>2802</v>
      </c>
      <c r="J18" s="113">
        <v>5000</v>
      </c>
      <c r="K18" s="113">
        <f t="shared" si="1"/>
        <v>0</v>
      </c>
      <c r="M18" s="115"/>
      <c r="XFB18" s="104"/>
      <c r="XFC18" s="104"/>
      <c r="XFD18" s="104"/>
    </row>
    <row r="19" s="67" customFormat="1" ht="24" spans="1:13 16382:16384">
      <c r="A19" s="89">
        <v>16</v>
      </c>
      <c r="B19" s="112"/>
      <c r="C19" s="106" t="s">
        <v>36</v>
      </c>
      <c r="D19" s="102">
        <v>0</v>
      </c>
      <c r="E19" s="102">
        <v>120000</v>
      </c>
      <c r="F19" s="102">
        <v>0</v>
      </c>
      <c r="G19" s="101">
        <v>120000</v>
      </c>
      <c r="H19" s="101">
        <v>120000</v>
      </c>
      <c r="I19" s="101">
        <v>5114.56</v>
      </c>
      <c r="J19" s="102">
        <v>5114.56</v>
      </c>
      <c r="K19" s="102">
        <f t="shared" si="1"/>
        <v>114885.44</v>
      </c>
      <c r="XFB19" s="104"/>
      <c r="XFC19" s="104"/>
      <c r="XFD19" s="104"/>
    </row>
    <row r="20" s="65" customFormat="1" ht="24" spans="1:13 16382:16384">
      <c r="A20" s="89">
        <v>17</v>
      </c>
      <c r="B20" s="109"/>
      <c r="C20" s="96" t="s">
        <v>37</v>
      </c>
      <c r="D20" s="94">
        <v>0</v>
      </c>
      <c r="E20" s="94">
        <v>2000</v>
      </c>
      <c r="F20" s="94">
        <v>0</v>
      </c>
      <c r="G20" s="97">
        <v>0</v>
      </c>
      <c r="H20" s="97">
        <v>2000</v>
      </c>
      <c r="I20" s="97">
        <v>0</v>
      </c>
      <c r="J20" s="94">
        <v>0</v>
      </c>
      <c r="K20" s="94">
        <v>2000</v>
      </c>
      <c r="XFB20" s="73"/>
      <c r="XFC20" s="73"/>
      <c r="XFD20" s="73"/>
    </row>
    <row r="21" s="65" customFormat="1" ht="24" spans="1:13 16382:16384">
      <c r="A21" s="89">
        <v>18</v>
      </c>
      <c r="B21" s="109"/>
      <c r="C21" s="96" t="s">
        <v>38</v>
      </c>
      <c r="D21" s="94">
        <v>0</v>
      </c>
      <c r="E21" s="94">
        <v>5000</v>
      </c>
      <c r="F21" s="94">
        <v>0</v>
      </c>
      <c r="G21" s="97">
        <v>0</v>
      </c>
      <c r="H21" s="97">
        <v>2500</v>
      </c>
      <c r="I21" s="97">
        <v>0</v>
      </c>
      <c r="J21" s="94">
        <v>0</v>
      </c>
      <c r="K21" s="94">
        <v>2500</v>
      </c>
      <c r="XFB21" s="73"/>
      <c r="XFC21" s="73"/>
      <c r="XFD21" s="73"/>
    </row>
    <row r="22" s="68" customFormat="1" ht="24" spans="1:13 16382:16384">
      <c r="A22" s="89">
        <v>19</v>
      </c>
      <c r="B22" s="109"/>
      <c r="C22" s="96" t="s">
        <v>39</v>
      </c>
      <c r="D22" s="94">
        <v>5000</v>
      </c>
      <c r="E22" s="94">
        <v>5000</v>
      </c>
      <c r="F22" s="94">
        <v>0</v>
      </c>
      <c r="G22" s="97">
        <v>0</v>
      </c>
      <c r="H22" s="97">
        <v>5000</v>
      </c>
      <c r="I22" s="97">
        <v>0</v>
      </c>
      <c r="J22" s="94">
        <v>0</v>
      </c>
      <c r="K22" s="94">
        <f t="shared" ref="K22:K29" si="2">H22-J22</f>
        <v>5000</v>
      </c>
    </row>
    <row r="23" s="65" customFormat="1" ht="24" spans="1:13 16382:16384">
      <c r="A23" s="89">
        <v>20</v>
      </c>
      <c r="B23" s="109"/>
      <c r="C23" s="96" t="s">
        <v>40</v>
      </c>
      <c r="D23" s="94">
        <v>32500</v>
      </c>
      <c r="E23" s="94">
        <v>0</v>
      </c>
      <c r="F23" s="94">
        <v>0</v>
      </c>
      <c r="G23" s="97">
        <v>0</v>
      </c>
      <c r="H23" s="97">
        <v>0</v>
      </c>
      <c r="I23" s="97">
        <v>0</v>
      </c>
      <c r="J23" s="94">
        <v>30203.43</v>
      </c>
      <c r="K23" s="94">
        <v>2296.57</v>
      </c>
      <c r="XFB23" s="73"/>
      <c r="XFC23" s="73"/>
      <c r="XFD23" s="73"/>
    </row>
    <row r="24" s="65" customFormat="1" ht="24" spans="1:13 16382:16384">
      <c r="A24" s="89">
        <v>21</v>
      </c>
      <c r="B24" s="109"/>
      <c r="C24" s="96" t="s">
        <v>41</v>
      </c>
      <c r="D24" s="116">
        <v>7263</v>
      </c>
      <c r="E24" s="116">
        <v>0</v>
      </c>
      <c r="F24" s="116">
        <v>0</v>
      </c>
      <c r="G24" s="117">
        <v>0</v>
      </c>
      <c r="H24" s="117">
        <v>0</v>
      </c>
      <c r="I24" s="117">
        <v>0</v>
      </c>
      <c r="J24" s="116">
        <v>0</v>
      </c>
      <c r="K24" s="116">
        <v>7263</v>
      </c>
      <c r="XFB24" s="73"/>
      <c r="XFC24" s="73"/>
      <c r="XFD24" s="73"/>
    </row>
    <row r="25" s="65" customFormat="1" ht="24" spans="1:13 16382:16384">
      <c r="A25" s="89">
        <v>22</v>
      </c>
      <c r="B25" s="109"/>
      <c r="C25" s="118" t="s">
        <v>42</v>
      </c>
      <c r="D25" s="116">
        <v>2251.2</v>
      </c>
      <c r="E25" s="116">
        <v>0</v>
      </c>
      <c r="F25" s="116">
        <v>0</v>
      </c>
      <c r="G25" s="117">
        <v>0</v>
      </c>
      <c r="H25" s="117">
        <v>0</v>
      </c>
      <c r="I25" s="117">
        <v>0</v>
      </c>
      <c r="J25" s="116">
        <v>0</v>
      </c>
      <c r="K25" s="116">
        <v>2251.2</v>
      </c>
      <c r="XFB25" s="73"/>
      <c r="XFC25" s="73"/>
      <c r="XFD25" s="73"/>
    </row>
    <row r="26" s="68" customFormat="1" ht="24" spans="1:13 16382:16384">
      <c r="A26" s="89">
        <v>23</v>
      </c>
      <c r="B26" s="109"/>
      <c r="C26" s="96" t="s">
        <v>43</v>
      </c>
      <c r="D26" s="94">
        <v>0</v>
      </c>
      <c r="E26" s="94">
        <v>5000</v>
      </c>
      <c r="F26" s="94">
        <v>0</v>
      </c>
      <c r="G26" s="97">
        <v>0</v>
      </c>
      <c r="H26" s="97">
        <v>5000</v>
      </c>
      <c r="I26" s="97">
        <v>0</v>
      </c>
      <c r="J26" s="94">
        <v>4678.95</v>
      </c>
      <c r="K26" s="94">
        <f t="shared" si="2"/>
        <v>321.05</v>
      </c>
    </row>
    <row r="27" s="65" customFormat="1" ht="36" spans="1:13 16382:16384">
      <c r="A27" s="89">
        <v>24</v>
      </c>
      <c r="B27" s="109"/>
      <c r="C27" s="96" t="s">
        <v>44</v>
      </c>
      <c r="D27" s="116">
        <v>0</v>
      </c>
      <c r="E27" s="116">
        <v>3000</v>
      </c>
      <c r="F27" s="116">
        <v>0</v>
      </c>
      <c r="G27" s="117">
        <v>0</v>
      </c>
      <c r="H27" s="117">
        <v>3000</v>
      </c>
      <c r="I27" s="117">
        <v>0</v>
      </c>
      <c r="J27" s="116">
        <v>3000</v>
      </c>
      <c r="K27" s="116">
        <f t="shared" si="2"/>
        <v>0</v>
      </c>
      <c r="XFB27" s="73"/>
      <c r="XFC27" s="73"/>
      <c r="XFD27" s="73"/>
    </row>
    <row r="28" s="65" customFormat="1" ht="48" spans="1:13 16382:16384">
      <c r="A28" s="89">
        <v>25</v>
      </c>
      <c r="B28" s="109"/>
      <c r="C28" s="96" t="s">
        <v>45</v>
      </c>
      <c r="D28" s="94">
        <v>4751</v>
      </c>
      <c r="E28" s="94">
        <v>4751</v>
      </c>
      <c r="F28" s="94">
        <v>0</v>
      </c>
      <c r="G28" s="97">
        <v>0</v>
      </c>
      <c r="H28" s="97">
        <v>4751</v>
      </c>
      <c r="I28" s="97">
        <v>0</v>
      </c>
      <c r="J28" s="94">
        <v>0</v>
      </c>
      <c r="K28" s="94">
        <f t="shared" si="2"/>
        <v>4751</v>
      </c>
      <c r="XFB28" s="73"/>
      <c r="XFC28" s="73"/>
      <c r="XFD28" s="73"/>
    </row>
    <row r="29" s="65" customFormat="1" ht="48" spans="1:13 16382:16384">
      <c r="A29" s="89">
        <v>26</v>
      </c>
      <c r="B29" s="109"/>
      <c r="C29" s="96" t="s">
        <v>46</v>
      </c>
      <c r="D29" s="94">
        <v>2508</v>
      </c>
      <c r="E29" s="94">
        <v>2508</v>
      </c>
      <c r="F29" s="94">
        <v>0</v>
      </c>
      <c r="G29" s="97">
        <v>0</v>
      </c>
      <c r="H29" s="97">
        <v>2508</v>
      </c>
      <c r="I29" s="97">
        <v>0</v>
      </c>
      <c r="J29" s="94">
        <v>0</v>
      </c>
      <c r="K29" s="94">
        <f t="shared" si="2"/>
        <v>2508</v>
      </c>
      <c r="XFB29" s="73"/>
      <c r="XFC29" s="73"/>
      <c r="XFD29" s="73"/>
    </row>
    <row r="30" customHeight="1" spans="1:13 16382:16384">
      <c r="A30" s="89">
        <v>27</v>
      </c>
      <c r="B30" s="109"/>
      <c r="C30" s="96" t="s">
        <v>47</v>
      </c>
      <c r="D30" s="94">
        <v>18511</v>
      </c>
      <c r="E30" s="94">
        <v>0</v>
      </c>
      <c r="F30" s="94">
        <v>0</v>
      </c>
      <c r="G30" s="97">
        <v>0</v>
      </c>
      <c r="H30" s="97">
        <v>0</v>
      </c>
      <c r="I30" s="97">
        <v>0</v>
      </c>
      <c r="J30" s="94">
        <v>0</v>
      </c>
      <c r="K30" s="94">
        <v>18511</v>
      </c>
    </row>
    <row r="31" ht="30" customHeight="1" spans="1:13 16382:16384">
      <c r="A31" s="89">
        <v>28</v>
      </c>
      <c r="B31" s="109"/>
      <c r="C31" s="96" t="s">
        <v>48</v>
      </c>
      <c r="D31" s="110">
        <v>50000</v>
      </c>
      <c r="E31" s="110">
        <v>0</v>
      </c>
      <c r="F31" s="110">
        <v>0</v>
      </c>
      <c r="G31" s="111">
        <v>0</v>
      </c>
      <c r="H31" s="111">
        <v>0</v>
      </c>
      <c r="I31" s="111">
        <v>0</v>
      </c>
      <c r="J31" s="110">
        <v>0</v>
      </c>
      <c r="K31" s="110">
        <v>50000</v>
      </c>
    </row>
    <row r="32" ht="24" customHeight="1" spans="1:13 16382:16384">
      <c r="A32" s="89">
        <v>29</v>
      </c>
      <c r="B32" s="109"/>
      <c r="C32" s="96" t="s">
        <v>49</v>
      </c>
      <c r="D32" s="94">
        <v>20052.27</v>
      </c>
      <c r="E32" s="94">
        <v>0</v>
      </c>
      <c r="F32" s="94">
        <v>0</v>
      </c>
      <c r="G32" s="97">
        <v>0</v>
      </c>
      <c r="H32" s="97">
        <v>0</v>
      </c>
      <c r="I32" s="97">
        <v>0</v>
      </c>
      <c r="J32" s="94">
        <v>0</v>
      </c>
      <c r="K32" s="94">
        <v>20052.27</v>
      </c>
    </row>
    <row r="33" ht="50.25" customHeight="1" spans="1:11 16382:16384">
      <c r="A33" s="89">
        <v>30</v>
      </c>
      <c r="B33" s="109"/>
      <c r="C33" s="96" t="s">
        <v>50</v>
      </c>
      <c r="D33" s="94">
        <v>0</v>
      </c>
      <c r="E33" s="94">
        <v>3000</v>
      </c>
      <c r="F33" s="94">
        <v>0</v>
      </c>
      <c r="G33" s="97">
        <v>0</v>
      </c>
      <c r="H33" s="97">
        <v>3000</v>
      </c>
      <c r="I33" s="97">
        <v>0</v>
      </c>
      <c r="J33" s="94">
        <v>2700</v>
      </c>
      <c r="K33" s="94">
        <f t="shared" ref="K33:K39" si="3">H33-J33</f>
        <v>300</v>
      </c>
    </row>
    <row r="34" s="65" customFormat="1" ht="29.25" customHeight="1" spans="1:11 16382:16384">
      <c r="A34" s="89">
        <v>31</v>
      </c>
      <c r="B34" s="109"/>
      <c r="C34" s="96" t="s">
        <v>51</v>
      </c>
      <c r="D34" s="94">
        <v>22436.09</v>
      </c>
      <c r="E34" s="94">
        <v>0</v>
      </c>
      <c r="F34" s="94">
        <v>0</v>
      </c>
      <c r="G34" s="97">
        <v>0</v>
      </c>
      <c r="H34" s="97">
        <v>0</v>
      </c>
      <c r="I34" s="97">
        <v>0</v>
      </c>
      <c r="J34" s="94">
        <v>0</v>
      </c>
      <c r="K34" s="94">
        <v>22436.09</v>
      </c>
      <c r="XFB34" s="73"/>
      <c r="XFC34" s="73"/>
      <c r="XFD34" s="73"/>
    </row>
    <row r="35" ht="37.5" customHeight="1" spans="1:11 16382:16384">
      <c r="A35" s="89">
        <v>32</v>
      </c>
      <c r="B35" s="109"/>
      <c r="C35" s="96" t="s">
        <v>52</v>
      </c>
      <c r="D35" s="110">
        <v>0</v>
      </c>
      <c r="E35" s="110">
        <v>20000</v>
      </c>
      <c r="F35" s="110">
        <v>0</v>
      </c>
      <c r="G35" s="111">
        <v>0</v>
      </c>
      <c r="H35" s="111">
        <v>10000</v>
      </c>
      <c r="I35" s="111">
        <v>0</v>
      </c>
      <c r="J35" s="110">
        <v>7745.37</v>
      </c>
      <c r="K35" s="110">
        <f t="shared" si="3"/>
        <v>2254.63</v>
      </c>
    </row>
    <row r="36" ht="33.75" customHeight="1" spans="1:11 16382:16384">
      <c r="A36" s="89">
        <v>33</v>
      </c>
      <c r="B36" s="109"/>
      <c r="C36" s="96" t="s">
        <v>53</v>
      </c>
      <c r="D36" s="110">
        <v>0</v>
      </c>
      <c r="E36" s="110">
        <v>5000</v>
      </c>
      <c r="F36" s="110">
        <v>0</v>
      </c>
      <c r="G36" s="111">
        <v>0</v>
      </c>
      <c r="H36" s="111">
        <v>5000</v>
      </c>
      <c r="I36" s="111">
        <v>0</v>
      </c>
      <c r="J36" s="110">
        <v>5000</v>
      </c>
      <c r="K36" s="110">
        <f t="shared" si="3"/>
        <v>0</v>
      </c>
    </row>
    <row r="37" customHeight="1" spans="1:11 16382:16384">
      <c r="A37" s="89">
        <v>34</v>
      </c>
      <c r="B37" s="109"/>
      <c r="C37" s="96" t="s">
        <v>54</v>
      </c>
      <c r="D37" s="110">
        <v>0</v>
      </c>
      <c r="E37" s="110">
        <v>3000</v>
      </c>
      <c r="F37" s="110">
        <v>0</v>
      </c>
      <c r="G37" s="111">
        <v>0</v>
      </c>
      <c r="H37" s="111">
        <v>1500</v>
      </c>
      <c r="I37" s="111">
        <v>0</v>
      </c>
      <c r="J37" s="110">
        <v>1377.74</v>
      </c>
      <c r="K37" s="110">
        <f t="shared" si="3"/>
        <v>122.26</v>
      </c>
    </row>
    <row r="38" customHeight="1" spans="1:11 16382:16384">
      <c r="A38" s="89">
        <v>35</v>
      </c>
      <c r="B38" s="109"/>
      <c r="C38" s="96" t="s">
        <v>55</v>
      </c>
      <c r="D38" s="110">
        <v>0</v>
      </c>
      <c r="E38" s="110">
        <v>3000</v>
      </c>
      <c r="F38" s="110">
        <v>0</v>
      </c>
      <c r="G38" s="111">
        <v>0</v>
      </c>
      <c r="H38" s="111">
        <v>3000</v>
      </c>
      <c r="I38" s="111">
        <v>0</v>
      </c>
      <c r="J38" s="110">
        <v>1860.25</v>
      </c>
      <c r="K38" s="110">
        <f t="shared" si="3"/>
        <v>1139.75</v>
      </c>
    </row>
    <row r="39" customHeight="1" spans="1:11 16382:16384">
      <c r="A39" s="89">
        <v>36</v>
      </c>
      <c r="B39" s="109"/>
      <c r="C39" s="96" t="s">
        <v>56</v>
      </c>
      <c r="D39" s="110">
        <v>0</v>
      </c>
      <c r="E39" s="110">
        <v>7000</v>
      </c>
      <c r="F39" s="110">
        <v>0</v>
      </c>
      <c r="G39" s="111">
        <v>0</v>
      </c>
      <c r="H39" s="111">
        <v>7000</v>
      </c>
      <c r="I39" s="111">
        <v>0</v>
      </c>
      <c r="J39" s="110">
        <v>7000</v>
      </c>
      <c r="K39" s="110">
        <f t="shared" si="3"/>
        <v>0</v>
      </c>
    </row>
    <row r="40" customHeight="1" spans="1:11 16382:16384">
      <c r="A40" s="119" t="s">
        <v>57</v>
      </c>
      <c r="B40" s="119"/>
      <c r="C40" s="119"/>
      <c r="D40" s="116">
        <f t="shared" ref="D40:K40" si="4">SUM(D4:D39)</f>
        <v>458931.01</v>
      </c>
      <c r="E40" s="116">
        <f t="shared" si="4"/>
        <v>5916129</v>
      </c>
      <c r="F40" s="116">
        <f t="shared" si="4"/>
        <v>0</v>
      </c>
      <c r="G40" s="117">
        <f t="shared" si="4"/>
        <v>1809635</v>
      </c>
      <c r="H40" s="117">
        <f t="shared" si="4"/>
        <v>5858279</v>
      </c>
      <c r="I40" s="117">
        <f t="shared" si="4"/>
        <v>16342.05</v>
      </c>
      <c r="J40" s="116">
        <f t="shared" si="4"/>
        <v>3683483.79</v>
      </c>
      <c r="K40" s="116">
        <f t="shared" si="4"/>
        <v>2621467.22</v>
      </c>
    </row>
    <row r="46" customHeight="1" spans="1:11 16382:16384">
      <c r="H46" s="120"/>
    </row>
    <row r="49" customHeight="1" spans="10:10">
      <c r="J49" s="121"/>
    </row>
  </sheetData>
  <sheetProtection formatCells="0" insertHyperlinks="0" autoFilter="0"/>
  <mergeCells count="3">
    <mergeCell ref="A1:K1"/>
    <mergeCell ref="A40:C40"/>
    <mergeCell ref="B13:B39"/>
  </mergeCells>
  <pageMargins left="0.75" right="0.75" top="1" bottom="1" header="0.5" footer="0.5"/>
  <pageSetup paperSize="9" scale="7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4"/>
  <sheetViews>
    <sheetView view="pageBreakPreview" zoomScaleNormal="100" workbookViewId="0">
      <pane ySplit="4" topLeftCell="A5" activePane="bottomLeft" state="frozen"/>
      <selection/>
      <selection pane="bottomLeft" activeCell="A14" sqref="A14:H14"/>
    </sheetView>
  </sheetViews>
  <sheetFormatPr defaultColWidth="9" defaultRowHeight="13.5" outlineLevelCol="7"/>
  <cols>
    <col min="1" max="1" width="4.88333333333333" style="14" customWidth="1"/>
    <col min="2" max="2" width="9.88333333333333" style="14" customWidth="1"/>
    <col min="3" max="3" width="22.125" style="37" customWidth="1"/>
    <col min="4" max="4" width="9.875" style="14" customWidth="1"/>
    <col min="5" max="5" width="15" style="14" customWidth="1"/>
    <col min="6" max="6" width="13.3833333333333" style="14" customWidth="1"/>
    <col min="7" max="7" width="47.7416666666667" style="37" customWidth="1"/>
    <col min="8" max="8" width="78.3833333333333" style="38" customWidth="1"/>
    <col min="9" max="9" width="24.6333333333333" style="14" customWidth="1"/>
    <col min="10" max="12" width="9.38333333333333" style="14"/>
    <col min="13" max="16384" width="9" style="14"/>
  </cols>
  <sheetData>
    <row r="1" s="14" customFormat="1" customHeight="1" spans="1:8">
      <c r="A1" s="39"/>
      <c r="B1" s="39"/>
      <c r="C1" s="40" t="s">
        <v>58</v>
      </c>
      <c r="D1" s="39"/>
      <c r="E1" s="39"/>
      <c r="F1" s="39"/>
      <c r="G1" s="40"/>
      <c r="H1" s="41"/>
    </row>
    <row r="2" ht="37.5" customHeight="1" spans="1:8">
      <c r="A2" s="42" t="s">
        <v>59</v>
      </c>
      <c r="B2" s="42"/>
      <c r="C2" s="42"/>
      <c r="D2" s="42"/>
      <c r="E2" s="42"/>
      <c r="F2" s="42"/>
      <c r="G2" s="42"/>
      <c r="H2" s="42"/>
    </row>
    <row r="3" s="34" customFormat="1" ht="31.5" customHeight="1" spans="1:8">
      <c r="A3" s="43" t="s">
        <v>60</v>
      </c>
      <c r="B3" s="19" t="s">
        <v>1</v>
      </c>
      <c r="C3" s="19"/>
      <c r="D3" s="19"/>
      <c r="E3" s="19"/>
      <c r="F3" s="43"/>
      <c r="G3" s="19" t="s">
        <v>2</v>
      </c>
      <c r="H3" s="44" t="s">
        <v>61</v>
      </c>
    </row>
    <row r="4" ht="29.25" customHeight="1" spans="1:8">
      <c r="A4" s="45" t="s">
        <v>3</v>
      </c>
      <c r="B4" s="46" t="s">
        <v>62</v>
      </c>
      <c r="C4" s="46" t="s">
        <v>4</v>
      </c>
      <c r="D4" s="45" t="s">
        <v>11</v>
      </c>
      <c r="E4" s="45" t="s">
        <v>63</v>
      </c>
      <c r="F4" s="45" t="s">
        <v>64</v>
      </c>
      <c r="G4" s="46" t="s">
        <v>65</v>
      </c>
      <c r="H4" s="45" t="s">
        <v>66</v>
      </c>
    </row>
    <row r="5" s="35" customFormat="1" ht="24" spans="1:8">
      <c r="A5" s="47">
        <v>1</v>
      </c>
      <c r="B5" s="48" t="s">
        <v>67</v>
      </c>
      <c r="C5" s="48" t="s">
        <v>68</v>
      </c>
      <c r="D5" s="49">
        <f>E5+E6</f>
        <v>3872.9</v>
      </c>
      <c r="E5" s="48">
        <v>356.9</v>
      </c>
      <c r="F5" s="48" t="s">
        <v>69</v>
      </c>
      <c r="G5" s="48" t="s">
        <v>70</v>
      </c>
      <c r="H5" s="50" t="s">
        <v>71</v>
      </c>
    </row>
    <row r="6" s="35" customFormat="1" ht="80" customHeight="1" spans="1:8">
      <c r="A6" s="47"/>
      <c r="B6" s="48"/>
      <c r="C6" s="48"/>
      <c r="D6" s="51"/>
      <c r="E6" s="48">
        <v>3516</v>
      </c>
      <c r="F6" s="48" t="s">
        <v>72</v>
      </c>
      <c r="G6" s="48" t="s">
        <v>73</v>
      </c>
      <c r="H6" s="50" t="s">
        <v>74</v>
      </c>
    </row>
    <row r="7" s="35" customFormat="1" ht="80" customHeight="1" spans="1:8">
      <c r="A7" s="47">
        <v>2</v>
      </c>
      <c r="B7" s="48" t="s">
        <v>75</v>
      </c>
      <c r="C7" s="48" t="s">
        <v>76</v>
      </c>
      <c r="D7" s="51">
        <v>452.59</v>
      </c>
      <c r="E7" s="48">
        <v>452.59</v>
      </c>
      <c r="F7" s="49" t="s">
        <v>77</v>
      </c>
      <c r="G7" s="49" t="s">
        <v>78</v>
      </c>
      <c r="H7" s="52" t="s">
        <v>79</v>
      </c>
    </row>
    <row r="8" s="36" customFormat="1" ht="72" customHeight="1" spans="1:8">
      <c r="A8" s="47">
        <v>3</v>
      </c>
      <c r="B8" s="48" t="s">
        <v>80</v>
      </c>
      <c r="C8" s="48" t="s">
        <v>81</v>
      </c>
      <c r="D8" s="48">
        <v>4100</v>
      </c>
      <c r="E8" s="48">
        <v>4100</v>
      </c>
      <c r="F8" s="51"/>
      <c r="G8" s="51"/>
      <c r="H8" s="53"/>
    </row>
    <row r="9" s="36" customFormat="1" ht="37" customHeight="1" spans="1:8">
      <c r="A9" s="54">
        <v>4</v>
      </c>
      <c r="B9" s="48" t="s">
        <v>82</v>
      </c>
      <c r="C9" s="48" t="s">
        <v>83</v>
      </c>
      <c r="D9" s="49">
        <f>E9+E10+E11</f>
        <v>2802</v>
      </c>
      <c r="E9" s="48">
        <v>131.47</v>
      </c>
      <c r="F9" s="48" t="s">
        <v>77</v>
      </c>
      <c r="G9" s="48" t="s">
        <v>84</v>
      </c>
      <c r="H9" s="50" t="s">
        <v>85</v>
      </c>
    </row>
    <row r="10" s="36" customFormat="1" ht="63.55" customHeight="1" spans="1:8">
      <c r="A10" s="55"/>
      <c r="B10" s="48"/>
      <c r="C10" s="48"/>
      <c r="D10" s="56"/>
      <c r="E10" s="36">
        <v>770.53</v>
      </c>
      <c r="F10" s="47" t="s">
        <v>77</v>
      </c>
      <c r="G10" s="48" t="s">
        <v>86</v>
      </c>
      <c r="H10" s="50" t="s">
        <v>87</v>
      </c>
    </row>
    <row r="11" s="36" customFormat="1" ht="45" customHeight="1" spans="1:8">
      <c r="A11" s="57"/>
      <c r="B11" s="48"/>
      <c r="C11" s="48"/>
      <c r="D11" s="51"/>
      <c r="E11" s="36">
        <v>1900</v>
      </c>
      <c r="F11" s="47" t="s">
        <v>77</v>
      </c>
      <c r="G11" s="48" t="s">
        <v>88</v>
      </c>
      <c r="H11" s="50" t="s">
        <v>89</v>
      </c>
    </row>
    <row r="12" ht="36" spans="1:8">
      <c r="A12" s="58">
        <v>5</v>
      </c>
      <c r="B12" s="26" t="s">
        <v>90</v>
      </c>
      <c r="C12" s="26" t="s">
        <v>91</v>
      </c>
      <c r="D12" s="36">
        <v>5114.56</v>
      </c>
      <c r="E12" s="48">
        <v>5114.56</v>
      </c>
      <c r="F12" s="47" t="s">
        <v>77</v>
      </c>
      <c r="G12" s="48" t="s">
        <v>92</v>
      </c>
      <c r="H12" s="50" t="s">
        <v>93</v>
      </c>
    </row>
    <row r="13" spans="1:8">
      <c r="A13" s="59" t="s">
        <v>57</v>
      </c>
      <c r="B13" s="59"/>
      <c r="C13" s="59"/>
      <c r="D13" s="59">
        <f>SUM(D5:D12)</f>
        <v>16342.05</v>
      </c>
      <c r="E13" s="59">
        <f>SUM(E5:E12)</f>
        <v>16342.05</v>
      </c>
      <c r="F13" s="59"/>
      <c r="G13" s="60"/>
      <c r="H13" s="61"/>
    </row>
    <row r="14" ht="78" customHeight="1" spans="1:8">
      <c r="A14" s="62" t="s">
        <v>94</v>
      </c>
      <c r="B14" s="63"/>
      <c r="C14" s="63"/>
      <c r="D14" s="63"/>
      <c r="E14" s="63"/>
      <c r="F14" s="63"/>
      <c r="G14" s="63"/>
      <c r="H14" s="64"/>
    </row>
  </sheetData>
  <sheetProtection formatCells="0" insertHyperlinks="0" autoFilter="0"/>
  <autoFilter xmlns:etc="http://www.wps.cn/officeDocument/2017/etCustomData" ref="A1:H14" etc:filterBottomFollowUsedRange="1">
    <extLst/>
  </autoFilter>
  <mergeCells count="15">
    <mergeCell ref="A2:H2"/>
    <mergeCell ref="B3:C3"/>
    <mergeCell ref="A13:C13"/>
    <mergeCell ref="A14:H14"/>
    <mergeCell ref="A5:A6"/>
    <mergeCell ref="A9:A11"/>
    <mergeCell ref="B5:B6"/>
    <mergeCell ref="B9:B11"/>
    <mergeCell ref="C5:C6"/>
    <mergeCell ref="C9:C11"/>
    <mergeCell ref="D5:D6"/>
    <mergeCell ref="D9:D11"/>
    <mergeCell ref="F7:F8"/>
    <mergeCell ref="G7:G8"/>
    <mergeCell ref="H7:H8"/>
  </mergeCells>
  <pageMargins left="0.751388888888889" right="0.511805555555556" top="1" bottom="0.432638888888889" header="0.5" footer="0.5"/>
  <pageSetup paperSize="9" scale="6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12"/>
  <sheetViews>
    <sheetView workbookViewId="0">
      <selection activeCell="B36" sqref="B36"/>
    </sheetView>
  </sheetViews>
  <sheetFormatPr defaultColWidth="9" defaultRowHeight="13.5"/>
  <cols>
    <col min="1" max="1" width="9" style="11"/>
    <col min="2" max="2" width="91.8833333333333" style="13" customWidth="1"/>
    <col min="3" max="3" width="12.125" style="11" customWidth="1"/>
    <col min="4" max="4" width="46.7583333333333" style="11" customWidth="1"/>
    <col min="5" max="5" width="37.7583333333333" style="13" customWidth="1"/>
    <col min="6" max="16383" width="9" style="11"/>
    <col min="16384" max="16384" width="9" style="14"/>
  </cols>
  <sheetData>
    <row r="1" spans="1:5 16384:16384">
      <c r="B1" s="15" t="s">
        <v>95</v>
      </c>
    </row>
    <row r="2" s="11" customFormat="1" ht="30.75" customHeight="1" spans="1:5 16384:16384">
      <c r="A2" s="16" t="s">
        <v>96</v>
      </c>
      <c r="B2" s="16"/>
      <c r="C2" s="16"/>
      <c r="D2" s="16"/>
      <c r="E2" s="16"/>
    </row>
    <row r="3" s="12" customFormat="1" ht="24" customHeight="1" spans="1:5 16384:16384">
      <c r="A3" s="17"/>
      <c r="B3" s="18" t="s">
        <v>1</v>
      </c>
      <c r="C3" s="17"/>
      <c r="D3" s="19" t="s">
        <v>2</v>
      </c>
      <c r="E3" s="18" t="s">
        <v>61</v>
      </c>
    </row>
    <row r="4" s="11" customFormat="1" ht="28.5" customHeight="1" spans="1:5 16384:16384">
      <c r="A4" s="20" t="s">
        <v>3</v>
      </c>
      <c r="B4" s="21" t="s">
        <v>4</v>
      </c>
      <c r="C4" s="20" t="s">
        <v>9</v>
      </c>
      <c r="D4" s="20" t="s">
        <v>97</v>
      </c>
      <c r="E4" s="21" t="s">
        <v>98</v>
      </c>
    </row>
    <row r="5" s="11" customFormat="1" ht="28.5" customHeight="1" spans="1:5 16384:16384">
      <c r="A5" s="22">
        <v>1</v>
      </c>
      <c r="B5" s="23" t="s">
        <v>14</v>
      </c>
      <c r="C5" s="24">
        <v>56235</v>
      </c>
      <c r="D5" s="25" t="s">
        <v>99</v>
      </c>
      <c r="E5" s="26" t="s">
        <v>100</v>
      </c>
      <c r="XFD5" s="14"/>
    </row>
    <row r="6" s="11" customFormat="1" ht="26.25" customHeight="1" spans="1:5 16384:16384">
      <c r="A6" s="22">
        <v>2</v>
      </c>
      <c r="B6" s="27" t="s">
        <v>101</v>
      </c>
      <c r="C6" s="28">
        <v>1626900</v>
      </c>
      <c r="D6" s="25" t="s">
        <v>102</v>
      </c>
      <c r="E6" s="26" t="s">
        <v>100</v>
      </c>
    </row>
    <row r="7" s="11" customFormat="1" ht="26.25" customHeight="1" spans="1:5 16384:16384">
      <c r="A7" s="22">
        <v>3</v>
      </c>
      <c r="B7" s="23" t="s">
        <v>103</v>
      </c>
      <c r="C7" s="29">
        <v>4000</v>
      </c>
      <c r="D7" s="25" t="s">
        <v>104</v>
      </c>
      <c r="E7" s="26" t="s">
        <v>105</v>
      </c>
      <c r="XFD7" s="14"/>
    </row>
    <row r="8" s="11" customFormat="1" ht="26.25" customHeight="1" spans="1:5 16384:16384">
      <c r="A8" s="22">
        <v>4</v>
      </c>
      <c r="B8" s="23" t="s">
        <v>106</v>
      </c>
      <c r="C8" s="28">
        <v>2500</v>
      </c>
      <c r="D8" s="25" t="s">
        <v>104</v>
      </c>
      <c r="E8" s="26" t="s">
        <v>100</v>
      </c>
    </row>
    <row r="9" s="11" customFormat="1" ht="26.25" customHeight="1" spans="1:5 16384:16384">
      <c r="A9" s="22">
        <v>5</v>
      </c>
      <c r="B9" s="23" t="s">
        <v>107</v>
      </c>
      <c r="C9" s="28">
        <v>120000</v>
      </c>
      <c r="D9" s="25" t="s">
        <v>108</v>
      </c>
      <c r="E9" s="26" t="s">
        <v>100</v>
      </c>
    </row>
    <row r="10" s="11" customFormat="1" ht="26.25" customHeight="1" spans="1:5 16384:16384">
      <c r="A10" s="30" t="s">
        <v>109</v>
      </c>
      <c r="B10" s="31"/>
      <c r="C10" s="29">
        <f>SUM(C5:C9)</f>
        <v>1809635</v>
      </c>
      <c r="D10" s="29"/>
      <c r="E10" s="32"/>
    </row>
    <row r="11" s="11" customFormat="1" spans="1:5 16384:16384">
      <c r="B11" s="13"/>
      <c r="C11" s="33"/>
      <c r="E11" s="13"/>
    </row>
    <row r="12" s="11" customFormat="1" spans="1:5 16384:16384">
      <c r="B12" s="13"/>
      <c r="C12" s="33"/>
      <c r="E12" s="13"/>
    </row>
  </sheetData>
  <sheetProtection formatCells="0" insertHyperlinks="0" autoFilter="0"/>
  <mergeCells count="2">
    <mergeCell ref="A2:E2"/>
    <mergeCell ref="A10:B10"/>
  </mergeCells>
  <pageMargins left="1.14173228346457" right="0.748031496062992" top="0.984251968503937" bottom="0.984251968503937" header="0.511811023622047" footer="0.511811023622047"/>
  <pageSetup paperSize="9" scale="64"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9"/>
  <sheetViews>
    <sheetView workbookViewId="0">
      <selection activeCell="A1" sqref="A1"/>
    </sheetView>
  </sheetViews>
  <sheetFormatPr defaultColWidth="9" defaultRowHeight="13.5" outlineLevelCol="7"/>
  <cols>
    <col min="5" max="5" width="17.1333333333333" customWidth="1"/>
    <col min="7" max="7" width="32.3833333333333" customWidth="1"/>
    <col min="8" max="8" width="96.6333333333333" customWidth="1"/>
  </cols>
  <sheetData>
    <row r="1" ht="28.5" spans="1:8">
      <c r="A1" s="1" t="s">
        <v>3</v>
      </c>
      <c r="B1" s="2" t="s">
        <v>62</v>
      </c>
      <c r="C1" s="2" t="s">
        <v>4</v>
      </c>
      <c r="D1" s="3" t="s">
        <v>11</v>
      </c>
      <c r="E1" s="3" t="s">
        <v>63</v>
      </c>
      <c r="F1" s="3" t="s">
        <v>64</v>
      </c>
      <c r="G1" s="2" t="s">
        <v>65</v>
      </c>
      <c r="H1" s="3" t="s">
        <v>66</v>
      </c>
    </row>
    <row r="2" ht="33" customHeight="1" spans="1:8">
      <c r="A2" s="4">
        <v>1</v>
      </c>
      <c r="B2" s="5" t="s">
        <v>110</v>
      </c>
      <c r="C2" s="5" t="s">
        <v>14</v>
      </c>
      <c r="D2" s="4">
        <v>18182.6</v>
      </c>
      <c r="E2" s="6">
        <v>4000</v>
      </c>
      <c r="F2" s="7" t="s">
        <v>111</v>
      </c>
      <c r="G2" s="8" t="s">
        <v>112</v>
      </c>
      <c r="H2" s="8" t="s">
        <v>113</v>
      </c>
    </row>
    <row r="3" ht="27" spans="1:8">
      <c r="A3" s="4"/>
      <c r="B3" s="5"/>
      <c r="C3" s="5"/>
      <c r="D3" s="4"/>
      <c r="E3" s="6">
        <v>2000</v>
      </c>
      <c r="F3" s="7" t="s">
        <v>114</v>
      </c>
      <c r="G3" s="8" t="s">
        <v>115</v>
      </c>
      <c r="H3" s="8" t="s">
        <v>116</v>
      </c>
    </row>
    <row r="4" ht="64.5" customHeight="1" spans="1:8">
      <c r="A4" s="4"/>
      <c r="B4" s="5"/>
      <c r="C4" s="5"/>
      <c r="D4" s="4"/>
      <c r="E4" s="6">
        <v>4030.6</v>
      </c>
      <c r="F4" s="7" t="s">
        <v>117</v>
      </c>
      <c r="G4" s="8" t="s">
        <v>118</v>
      </c>
      <c r="H4" s="8" t="s">
        <v>119</v>
      </c>
    </row>
    <row r="5" spans="1:8">
      <c r="A5" s="4"/>
      <c r="B5" s="5"/>
      <c r="C5" s="5"/>
      <c r="D5" s="4"/>
      <c r="E5" s="6">
        <v>260</v>
      </c>
      <c r="F5" s="7" t="s">
        <v>120</v>
      </c>
      <c r="G5" s="8" t="s">
        <v>121</v>
      </c>
      <c r="H5" s="8" t="s">
        <v>122</v>
      </c>
    </row>
    <row r="6" spans="1:8">
      <c r="A6" s="4"/>
      <c r="B6" s="5"/>
      <c r="C6" s="5"/>
      <c r="D6" s="4"/>
      <c r="E6" s="6">
        <v>3000</v>
      </c>
      <c r="F6" s="7" t="s">
        <v>123</v>
      </c>
      <c r="G6" s="8" t="s">
        <v>124</v>
      </c>
      <c r="H6" s="8" t="s">
        <v>125</v>
      </c>
    </row>
    <row r="7" ht="58.5" customHeight="1" spans="1:8">
      <c r="A7" s="4"/>
      <c r="B7" s="5"/>
      <c r="C7" s="5"/>
      <c r="D7" s="4"/>
      <c r="E7" s="6">
        <v>3396</v>
      </c>
      <c r="F7" s="7" t="s">
        <v>126</v>
      </c>
      <c r="G7" s="8" t="s">
        <v>127</v>
      </c>
      <c r="H7" s="8" t="s">
        <v>128</v>
      </c>
    </row>
    <row r="8" ht="40.5" spans="1:8">
      <c r="A8" s="4"/>
      <c r="B8" s="5"/>
      <c r="C8" s="5"/>
      <c r="D8" s="4"/>
      <c r="E8" s="6">
        <v>1496</v>
      </c>
      <c r="F8" s="7" t="s">
        <v>123</v>
      </c>
      <c r="G8" s="8" t="s">
        <v>129</v>
      </c>
      <c r="H8" s="8" t="s">
        <v>130</v>
      </c>
    </row>
    <row r="9" ht="96" customHeight="1" spans="1:8">
      <c r="A9" s="4">
        <v>2</v>
      </c>
      <c r="B9" s="9" t="s">
        <v>110</v>
      </c>
      <c r="C9" s="9" t="s">
        <v>131</v>
      </c>
      <c r="D9" s="10">
        <v>81460</v>
      </c>
      <c r="E9" s="6">
        <v>81460</v>
      </c>
      <c r="F9" s="7" t="s">
        <v>132</v>
      </c>
      <c r="G9" s="8" t="s">
        <v>133</v>
      </c>
      <c r="H9" s="8" t="s">
        <v>134</v>
      </c>
    </row>
  </sheetData>
  <sheetProtection formatCells="0" insertHyperlinks="0" autoFilter="0"/>
  <mergeCells count="4">
    <mergeCell ref="A2:A8"/>
    <mergeCell ref="B2:B8"/>
    <mergeCell ref="C2:C8"/>
    <mergeCell ref="D2:D8"/>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HP</Company>
  <Application>WPS Office WWO_wpscloud_20260916174450-7bfc4fa662</Application>
  <HeadingPairs>
    <vt:vector size="2" baseType="variant">
      <vt:variant>
        <vt:lpstr>工作表</vt:lpstr>
      </vt:variant>
      <vt:variant>
        <vt:i4>4</vt:i4>
      </vt:variant>
    </vt:vector>
  </HeadingPairs>
  <TitlesOfParts>
    <vt:vector size="4" baseType="lpstr">
      <vt:lpstr>收入支出总表（刘泽统一填写）</vt:lpstr>
      <vt:lpstr>支出明细表（报销人填写）</vt:lpstr>
      <vt:lpstr>收入明细表（报销人或项目负责人填写）</vt:lpstr>
      <vt:lpstr>填写参考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泽泽</cp:lastModifiedBy>
  <dcterms:created xsi:type="dcterms:W3CDTF">2021-03-21T05:49:00Z</dcterms:created>
  <cp:lastPrinted>2022-11-03T16:33:00Z</cp:lastPrinted>
  <dcterms:modified xsi:type="dcterms:W3CDTF">2026-09-23T08:54:47Z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7A62A2F2BED74BF6A26B5C966AB75E15_13</vt:lpwstr>
  </property>
  <property fmtid="{D5CDD505-2E9C-101B-9397-08002B2CF9AE}" pid="4" name="CalculationRule">
    <vt:i4>0</vt:i4>
  </property>
</Properties>
</file>